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estrada\Desktop\CDIySG_1erTrim_2023\"/>
    </mc:Choice>
  </mc:AlternateContent>
  <bookViews>
    <workbookView xWindow="-105" yWindow="-105" windowWidth="19425" windowHeight="10425" tabRatio="649"/>
  </bookViews>
  <sheets>
    <sheet name="CJ" sheetId="24" r:id="rId1"/>
    <sheet name="AGUA_DRENAJE_INGENIERÍA 2023" sheetId="23" r:id="rId2"/>
    <sheet name="PTAR 2023" sheetId="19" r:id="rId3"/>
    <sheet name="COMERCIAL 2023" sheetId="20" r:id="rId4"/>
    <sheet name="RH 2023" sheetId="21" r:id="rId5"/>
    <sheet name="FINANZAS 2023" sheetId="22" r:id="rId6"/>
  </sheets>
  <definedNames>
    <definedName name="_xlnm._FilterDatabase" localSheetId="1" hidden="1">'AGUA_DRENAJE_INGENIERÍA 2023'!$A$4:$K$4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8" i="23" l="1"/>
  <c r="E30" i="21" l="1"/>
  <c r="D272" i="20" l="1"/>
  <c r="E272" i="20"/>
  <c r="C272" i="20"/>
  <c r="E369" i="20"/>
  <c r="D369" i="20"/>
  <c r="C369" i="20"/>
  <c r="C13" i="23" l="1"/>
  <c r="C305" i="20" l="1"/>
  <c r="D13" i="23" l="1"/>
  <c r="E209" i="22" l="1"/>
  <c r="E81" i="22"/>
  <c r="E108" i="22" s="1"/>
  <c r="D208" i="23" l="1"/>
  <c r="C208" i="23"/>
  <c r="E126" i="23"/>
  <c r="E74" i="23"/>
  <c r="D74" i="23"/>
  <c r="C74" i="23"/>
  <c r="E41" i="23"/>
  <c r="D41" i="23"/>
  <c r="C41" i="23"/>
  <c r="D81" i="22" l="1"/>
  <c r="C81" i="22"/>
  <c r="C108" i="22" s="1"/>
  <c r="D108" i="22" l="1"/>
  <c r="D30" i="21" l="1"/>
  <c r="C30" i="21"/>
  <c r="E396" i="20" l="1"/>
  <c r="D396" i="20"/>
  <c r="C396" i="20"/>
  <c r="E305" i="20"/>
  <c r="D305" i="20"/>
  <c r="D334" i="20" s="1"/>
  <c r="C334" i="20"/>
  <c r="E164" i="20"/>
  <c r="D164" i="20"/>
  <c r="C164" i="20"/>
  <c r="E137" i="20"/>
  <c r="D137" i="20"/>
  <c r="C137" i="20"/>
  <c r="E102" i="20"/>
  <c r="D102" i="20"/>
  <c r="C102" i="20"/>
  <c r="D198" i="20" l="1"/>
  <c r="C257" i="20"/>
  <c r="C241" i="20"/>
  <c r="C229" i="20"/>
  <c r="E241" i="20"/>
  <c r="E334" i="20"/>
  <c r="D253" i="20"/>
  <c r="D261" i="20"/>
  <c r="D237" i="20"/>
  <c r="D245" i="20"/>
  <c r="C237" i="20"/>
  <c r="C245" i="20"/>
  <c r="D257" i="20"/>
  <c r="E253" i="20"/>
  <c r="E245" i="20"/>
  <c r="D241" i="20"/>
  <c r="E237" i="20"/>
  <c r="C233" i="20"/>
  <c r="E229" i="20"/>
  <c r="E257" i="20"/>
  <c r="E261" i="20"/>
  <c r="D233" i="20"/>
  <c r="C261" i="20"/>
  <c r="C253" i="20"/>
  <c r="E233" i="20"/>
  <c r="D229" i="20"/>
  <c r="D249" i="20" l="1"/>
  <c r="C249" i="20"/>
  <c r="E249" i="20"/>
</calcChain>
</file>

<file path=xl/sharedStrings.xml><?xml version="1.0" encoding="utf-8"?>
<sst xmlns="http://schemas.openxmlformats.org/spreadsheetml/2006/main" count="773" uniqueCount="519">
  <si>
    <t>Observaciones y comentarios:</t>
  </si>
  <si>
    <t>A continuación puede agregar los comentarios u observaciones que considere puedan aclarar o acrecentar el entendimiento de alguna o algunas de las respuestas que se capturaron en este segmento.</t>
  </si>
  <si>
    <t>Datos Técnicos</t>
  </si>
  <si>
    <t>El siguiente grupo de preguntas está enfocado a la obtención de información referente a los aspectos volumétricos y de fuentes del agua entre otros.</t>
  </si>
  <si>
    <t> Sólo un valor entero puede ser ingresado en este campo.</t>
  </si>
  <si>
    <t>Corresponde a la Cantidad de agua subterránea o superficial que la Comisión Nacional del Agua autorizó a explotar. </t>
  </si>
  <si>
    <t>2. Títulos de concesión de aguas nacionales: (no. de títulos):</t>
  </si>
  <si>
    <t>Corresponde a Documentos expedidos por la Comisión Nacional del Agua (CONAGUA) mediante el cual otorga el derecho de aprovechar determinado volumen de agua nacional. </t>
  </si>
  <si>
    <t>Los títulos deben estar a nombre del organismo operador.</t>
  </si>
  <si>
    <t>¿Cómo lo obtenemos? Títulos de Concesión;</t>
  </si>
  <si>
    <t> Volumen de extracción autorizado por CONAGUA en fuentes subterráneas no puede ser mayor al volumen de extracción autorizado por CONAGUA.</t>
  </si>
  <si>
    <t> Volumen de extracción autorizado por CONAGUA en fuentes superficiales no puede ser mayor al volumen de extracción autorizado por CONAGUA.</t>
  </si>
  <si>
    <t>Capacidad de extracción que tienen las bombas  en las fuentes subterráneas. </t>
  </si>
  <si>
    <t>Capacidad de extracción que tienen las bombas u otros equipos en las fuentes superficiales .</t>
  </si>
  <si>
    <t>Estructuras que permiten utilizar el agua subterránea; las fuentes de abastecimiento de este tipo son pozos, galerías filtrantes, cajas de manantial, etc. </t>
  </si>
  <si>
    <t>Estructuras construidas para contener el cauce pluvial para su posterior aprovechamiento, las fuentes de abastecimiento de este tipo son las presas.</t>
  </si>
  <si>
    <t>Obras de captación totales instaladas en el municipio:</t>
  </si>
  <si>
    <t> Las obras de captación subterráneas con macro medidor no pueden exceder del número de obras de captación subterráneas.</t>
  </si>
  <si>
    <t>¿Cómo lo obtenemos? Sumatoria de todas las fuentes que tengan macro medidor.</t>
  </si>
  <si>
    <t> Las obras de captación superficiales con macro medidor no pueden exceder del número de obras de captación superficiales.</t>
  </si>
  <si>
    <t>Cantidad fuentes de abastecimiento superficiales (presas) que cuentan con un aparato de medición del volumen extraído. </t>
  </si>
  <si>
    <t> Las obras de captación subterráneas con macro medidor funcionando no pueden exceder del número de obras de captación subterráneas con macro medidor.</t>
  </si>
  <si>
    <t>¿Cómo lo obtenemos? Sumatoria de todas las fuentes que tengan macro medidor funcionando correctamente.</t>
  </si>
  <si>
    <t> Las obras de captación superficiales con macro medidor funcionando no pueden ser mayores al número de obras de captación superficiales con macro medidor.</t>
  </si>
  <si>
    <t>(Gasto (litros/segundo) x Tiempo de bombeo(en segundos) x 60 días)/1000</t>
  </si>
  <si>
    <t>Nota: Con esta operación se obtienen metros cúbicos.</t>
  </si>
  <si>
    <t>(Gasto (litros/segundo) x Tiempo de operación de la potabilizadora(en segundos) x 60 días)/1000</t>
  </si>
  <si>
    <t>Volumen extraído total de las fuentes de abastecimiento  subterráneas y superficiales:</t>
  </si>
  <si>
    <t> Volumen extraído de las fuentes de abastecimiento  superficiales medido no puede ser mayor al Volumen extraído de las fuentes de abastecimiento  superficiales.</t>
  </si>
  <si>
    <t>Volumen extraído medido total de las fuentes de abastecimiento subterráneas y superficiales: .</t>
  </si>
  <si>
    <t>Será el promedio de las distancias verticales medidas desde el nivel del suelo hasta el nivel del agua cuando no están las bombas en operación. </t>
  </si>
  <si>
    <t> El nivel estático no puede ser mayor al nivel dinámico.</t>
  </si>
  <si>
    <t>Será el promedio de las distancias verticales medidas desde el nivel del suelo hasta el nivel del agua cuando las bombas están en operación. </t>
  </si>
  <si>
    <t>Cantidad de tanques de regularización o de almacenamiento en operación, ya sea superficiales o elevados. </t>
  </si>
  <si>
    <t> El número de tanques de regulación no puede ser mayor al número de tanques instalados.</t>
  </si>
  <si>
    <t>Cantidad total de tanques superficiales o elevados que tienen la función de atender  las variaciones del consumo de agua, almacenándola cuando el suministro de agua al tanque  es mayor que el consumo, y suministrándola cuando  el consumo es mayor que el suministro. Así como regular las presiones de servicio en la red de distribución.  </t>
  </si>
  <si>
    <t>¿Cómo lo obtenemos? número de Tanques Superficiales o elevados que realicen dichas funciones..</t>
  </si>
  <si>
    <t> El número de obras de captación superficiales y subterráneas con equipo de desinfección no puede ser mayor al número total de obras de captación con las que cuenta el organismo operador.</t>
  </si>
  <si>
    <t> El número de obras de captación superficiales y subterráneas con equipo de desinfección en comunidades rurales no puede ser mayor al número total de obras de captación con las que cuenta el organismo operador.</t>
  </si>
  <si>
    <t>El número total de obras de captación con las que cuenta el organismo operador es de</t>
  </si>
  <si>
    <t> El número de obras de captación con equipo de desinfección en la cabecera municipal funcionando no puede ser mayor al número total de obras de captación con las que cuenta el organismo operador.</t>
  </si>
  <si>
    <t> Las Obras de Captación  con equipo de desinfección funcionando comunidades rurales no pueden ser mayores al número de Obras de Captación  con equipo de desinfección con las que se cuenta en comunidades rurales.</t>
  </si>
  <si>
    <t>Las Obras de Captación  con equipo de desinfección en comunidades rurales son:</t>
  </si>
  <si>
    <t>Número de equipos de desinfección de repuesto, para eliminar agentes patógenos del agua. Estos pueden ser cloradores, ozonificadores, iodadores, de luz ultravioleta, etc. </t>
  </si>
  <si>
    <t>Total de instalaciones en las que procesan el agua ya sea por tratamiento físico, químico o microbiológico y la hacen segura para el consumo humano. </t>
  </si>
  <si>
    <t>Periodo de captura: Anual o cada que cambie;</t>
  </si>
  <si>
    <t>¿Cómo lo obtenemos? número de. Plantas potabilizadoras.</t>
  </si>
  <si>
    <t> El número de plantas potabilizadoras operando no puede ser mayor al número de plantas potabilizadoras con que se cuentan.</t>
  </si>
  <si>
    <t>Total de instalaciones que operan continuada y correctamente en las que procesan el agua ya sea por tratamiento físico, químico o microbiológico y la hacen segura para el consumo humano. </t>
  </si>
  <si>
    <t>¿Cómo lo obtenemos? No. Plantas potabilizadoras funcionando..</t>
  </si>
  <si>
    <t> El Volumen de agua desinfectada cabecera municipal no puede ser mayor al volumen extraído total de agua.</t>
  </si>
  <si>
    <t>Cantidad total de agua subterránea y superficial que recibe algún proceso de desinfección a través de los diferentes métodos (cloración, ozonificación, luz ultravioleta, etc.) que abastece a la cabecera municipal.</t>
  </si>
  <si>
    <t> El Volumen de agua desinfectada comunidades rurales no puede ser mayor al volumen de agua total extraído.</t>
  </si>
  <si>
    <t>Cantidad total de agua subterránea y superficial que recibe algún proceso de desinfección a través de los diferentes métodos (cloración, ozonificación, luz ultravioleta, etc.) que abastece a comunidades rurales.</t>
  </si>
  <si>
    <t>Volumen de agua desinfectada total en el municipio:</t>
  </si>
  <si>
    <t> El volumen de agua potabilizada no puede exceder del volumen extraído total de las fuentes de abastecimiento.</t>
  </si>
  <si>
    <t>Cantidad total de agua subterránea y superficial en la que se realiza el proceso de potabilización y la hace apta para el uso y consumo humano.</t>
  </si>
  <si>
    <t>Largo total de la tubería que forma la red de conducción y distribución  de agua potable. </t>
  </si>
  <si>
    <t>Periodo de captura: anual o cada que cambie:</t>
  </si>
  <si>
    <t>¿Cómo lo obtenemos? Reportes de Fugas (Sistemas Comerciales- Operativos)</t>
  </si>
  <si>
    <t>Largo total de la tubería que forma la red de recolección y conducción de aguas residuales. </t>
  </si>
  <si>
    <t>¿Cómo lo obtenemos? Reportes de Fugas o fallas (Sistemas Comerciales- Operativos).</t>
  </si>
  <si>
    <t> Solo números deben ser ingresados en este campo.</t>
  </si>
  <si>
    <t>Tiempo promedio de respuesta en la  reparación de fugas y/o fallas del sistema de distribución de agua potable y alcantarillado,  desde el momento del reporte hasta su reparación.</t>
  </si>
  <si>
    <r>
      <t>3. Obras de Captación registradas en los títulos de concesión </t>
    </r>
    <r>
      <rPr>
        <b/>
        <sz val="11"/>
        <color rgb="FF000B19"/>
        <rFont val="Calibri Light"/>
        <family val="2"/>
        <scheme val="major"/>
      </rPr>
      <t>(obra)</t>
    </r>
    <r>
      <rPr>
        <sz val="11"/>
        <color rgb="FF000B19"/>
        <rFont val="Calibri Light"/>
        <family val="2"/>
        <scheme val="major"/>
      </rPr>
      <t>:</t>
    </r>
  </si>
  <si>
    <r>
      <t>¿Cómo lo obtenemos? Títulos de Concesión, </t>
    </r>
    <r>
      <rPr>
        <b/>
        <sz val="11"/>
        <color rgb="FF328637"/>
        <rFont val="Calibri Light"/>
        <family val="2"/>
        <scheme val="major"/>
      </rPr>
      <t>solo se registran los que están registrados en los Títulos a nombre del organismo operador.</t>
    </r>
  </si>
  <si>
    <r>
      <t>8. Obras de Captación subterráneas </t>
    </r>
    <r>
      <rPr>
        <b/>
        <sz val="11"/>
        <color rgb="FF000B19"/>
        <rFont val="Calibri Light"/>
        <family val="2"/>
        <scheme val="major"/>
      </rPr>
      <t>(número de obras)</t>
    </r>
    <r>
      <rPr>
        <sz val="11"/>
        <color rgb="FF000B19"/>
        <rFont val="Calibri Light"/>
        <family val="2"/>
        <scheme val="major"/>
      </rPr>
      <t>:</t>
    </r>
  </si>
  <si>
    <r>
      <t>9. Obras de Captación superficiales </t>
    </r>
    <r>
      <rPr>
        <b/>
        <sz val="11"/>
        <color rgb="FF000B19"/>
        <rFont val="Calibri Light"/>
        <family val="2"/>
        <scheme val="major"/>
      </rPr>
      <t>(Número de obras):</t>
    </r>
  </si>
  <si>
    <r>
      <t>11. Obras de Captación superficiales con macro medidor </t>
    </r>
    <r>
      <rPr>
        <b/>
        <sz val="11"/>
        <color rgb="FF000B19"/>
        <rFont val="Calibri Light"/>
        <family val="2"/>
        <scheme val="major"/>
      </rPr>
      <t>(número de obras)</t>
    </r>
  </si>
  <si>
    <r>
      <t>12. Obras de Captación subterráneas con macro medidor funcionando </t>
    </r>
    <r>
      <rPr>
        <b/>
        <sz val="11"/>
        <color rgb="FF000B19"/>
        <rFont val="Calibri Light"/>
        <family val="2"/>
        <scheme val="major"/>
      </rPr>
      <t>(número de obras):</t>
    </r>
  </si>
  <si>
    <r>
      <t>13. Obras de Captación superficiales con macro medidor funcionando </t>
    </r>
    <r>
      <rPr>
        <b/>
        <sz val="11"/>
        <color rgb="FF000B19"/>
        <rFont val="Calibri Light"/>
        <family val="2"/>
        <scheme val="major"/>
      </rPr>
      <t>(número de obras)</t>
    </r>
    <r>
      <rPr>
        <sz val="11"/>
        <color rgb="FF000B19"/>
        <rFont val="Calibri Light"/>
        <family val="2"/>
        <scheme val="major"/>
      </rPr>
      <t>:</t>
    </r>
  </si>
  <si>
    <r>
      <t>18. Nivel estático promedio de las fuentes de abastecimiento subterráneas </t>
    </r>
    <r>
      <rPr>
        <b/>
        <sz val="11"/>
        <color rgb="FF000B19"/>
        <rFont val="Calibri Light"/>
        <family val="2"/>
        <scheme val="major"/>
      </rPr>
      <t>(m)</t>
    </r>
    <r>
      <rPr>
        <sz val="11"/>
        <color rgb="FF000B19"/>
        <rFont val="Calibri Light"/>
        <family val="2"/>
        <scheme val="major"/>
      </rPr>
      <t>:</t>
    </r>
  </si>
  <si>
    <r>
      <t>19. Nivel dinámico promedio de las fuentes de abastecimiento subterráneas </t>
    </r>
    <r>
      <rPr>
        <b/>
        <sz val="11"/>
        <color rgb="FF000B19"/>
        <rFont val="Calibri Light"/>
        <family val="2"/>
        <scheme val="major"/>
      </rPr>
      <t>(m)</t>
    </r>
    <r>
      <rPr>
        <sz val="11"/>
        <color rgb="FF000B19"/>
        <rFont val="Calibri Light"/>
        <family val="2"/>
        <scheme val="major"/>
      </rPr>
      <t>:</t>
    </r>
  </si>
  <si>
    <r>
      <t>21. Tanques instalados (</t>
    </r>
    <r>
      <rPr>
        <b/>
        <sz val="11"/>
        <color rgb="FF000B19"/>
        <rFont val="Calibri Light"/>
        <family val="2"/>
        <scheme val="major"/>
      </rPr>
      <t>unidad</t>
    </r>
    <r>
      <rPr>
        <sz val="11"/>
        <color rgb="FF000B19"/>
        <rFont val="Calibri Light"/>
        <family val="2"/>
        <scheme val="major"/>
      </rPr>
      <t>)</t>
    </r>
  </si>
  <si>
    <r>
      <t>22. Tanques de regularización </t>
    </r>
    <r>
      <rPr>
        <b/>
        <sz val="11"/>
        <color rgb="FF000B19"/>
        <rFont val="Calibri Light"/>
        <family val="2"/>
        <scheme val="major"/>
      </rPr>
      <t>(unidad):</t>
    </r>
  </si>
  <si>
    <r>
      <t>23. Obras de Captación  con equipo de desinfección cabecera municipal </t>
    </r>
    <r>
      <rPr>
        <b/>
        <sz val="11"/>
        <color rgb="FF000B19"/>
        <rFont val="Calibri Light"/>
        <family val="2"/>
        <scheme val="major"/>
      </rPr>
      <t>(unidad):</t>
    </r>
  </si>
  <si>
    <r>
      <t>El número total de obras de captación con las que cuenta el organismo operador es de </t>
    </r>
    <r>
      <rPr>
        <b/>
        <sz val="11"/>
        <color rgb="FFD35400"/>
        <rFont val="Calibri Light"/>
        <family val="2"/>
        <scheme val="major"/>
      </rPr>
      <t>obras.</t>
    </r>
  </si>
  <si>
    <r>
      <t>24. Obras de Captación  con equipo de desinfección comunidades rurales </t>
    </r>
    <r>
      <rPr>
        <b/>
        <sz val="11"/>
        <color rgb="FF000B19"/>
        <rFont val="Calibri Light"/>
        <family val="2"/>
        <scheme val="major"/>
      </rPr>
      <t>(Unidad: número de tanques).</t>
    </r>
  </si>
  <si>
    <r>
      <t>25. Obras de captación  con equipo de desinfección funcionando cabecera municipal </t>
    </r>
    <r>
      <rPr>
        <b/>
        <sz val="11"/>
        <color rgb="FF000B19"/>
        <rFont val="Calibri Light"/>
        <family val="2"/>
        <scheme val="major"/>
      </rPr>
      <t>(Unidad: número de obras)</t>
    </r>
  </si>
  <si>
    <r>
      <t>El número total de obras de captación con equipo de desinfección dentro de la cabecera municipal es de:</t>
    </r>
    <r>
      <rPr>
        <b/>
        <sz val="11"/>
        <color rgb="FFD35400"/>
        <rFont val="Calibri Light"/>
        <family val="2"/>
        <scheme val="major"/>
      </rPr>
      <t> </t>
    </r>
  </si>
  <si>
    <r>
      <t>26. Obras de Captación  con equipo de desinfección funcionando comunidades rurales </t>
    </r>
    <r>
      <rPr>
        <b/>
        <sz val="11"/>
        <color rgb="FF000B19"/>
        <rFont val="Calibri Light"/>
        <family val="2"/>
        <scheme val="major"/>
      </rPr>
      <t>(Unidad: número de obras).</t>
    </r>
  </si>
  <si>
    <r>
      <t>El número de obras de captación que cuentan con equipo de desinfección es de: </t>
    </r>
    <r>
      <rPr>
        <b/>
        <sz val="11"/>
        <color rgb="FFD35400"/>
        <rFont val="Calibri Light"/>
        <family val="2"/>
        <scheme val="major"/>
      </rPr>
      <t>obras.</t>
    </r>
  </si>
  <si>
    <r>
      <t>27. No. de equipos de desinfección almacenados </t>
    </r>
    <r>
      <rPr>
        <b/>
        <sz val="11"/>
        <color rgb="FF000B19"/>
        <rFont val="Calibri Light"/>
        <family val="2"/>
        <scheme val="major"/>
      </rPr>
      <t>(unidad):</t>
    </r>
  </si>
  <si>
    <r>
      <t>29. Plantas potabilizadoras </t>
    </r>
    <r>
      <rPr>
        <b/>
        <sz val="11"/>
        <color rgb="FF000B19"/>
        <rFont val="Calibri Light"/>
        <family val="2"/>
        <scheme val="major"/>
      </rPr>
      <t>(Unidad):</t>
    </r>
  </si>
  <si>
    <r>
      <t>30. Plantas potabilizadoras operando </t>
    </r>
    <r>
      <rPr>
        <b/>
        <sz val="11"/>
        <color rgb="FF000B19"/>
        <rFont val="Calibri Light"/>
        <family val="2"/>
        <scheme val="major"/>
      </rPr>
      <t>(Unidad)</t>
    </r>
    <r>
      <rPr>
        <sz val="11"/>
        <color rgb="FF000B19"/>
        <rFont val="Calibri Light"/>
        <family val="2"/>
        <scheme val="major"/>
      </rPr>
      <t>:</t>
    </r>
  </si>
  <si>
    <r>
      <t>31. Volumen de agua desinfectada cabecera municipal </t>
    </r>
    <r>
      <rPr>
        <b/>
        <sz val="11"/>
        <color rgb="FF000B19"/>
        <rFont val="Calibri Light"/>
        <family val="2"/>
        <scheme val="major"/>
      </rPr>
      <t>(m3)</t>
    </r>
    <r>
      <rPr>
        <sz val="11"/>
        <color rgb="FF000B19"/>
        <rFont val="Calibri Light"/>
        <family val="2"/>
        <scheme val="major"/>
      </rPr>
      <t>:</t>
    </r>
  </si>
  <si>
    <r>
      <t>34. Longitud de la red de conducción y distribución de agua potable (</t>
    </r>
    <r>
      <rPr>
        <b/>
        <sz val="11"/>
        <color rgb="FF000B19"/>
        <rFont val="Calibri Light"/>
        <family val="2"/>
        <scheme val="major"/>
      </rPr>
      <t>mts):</t>
    </r>
  </si>
  <si>
    <r>
      <t>35. Fugas en el sistema de distribución de agua potable </t>
    </r>
    <r>
      <rPr>
        <b/>
        <sz val="11"/>
        <color rgb="FF000B19"/>
        <rFont val="Calibri Light"/>
        <family val="2"/>
        <scheme val="major"/>
      </rPr>
      <t>(Unidad: número de fugas):</t>
    </r>
  </si>
  <si>
    <r>
      <t>36. Longitud de la red del sistema de drenaje sanitario  </t>
    </r>
    <r>
      <rPr>
        <b/>
        <sz val="11"/>
        <color rgb="FF000B19"/>
        <rFont val="Calibri Light"/>
        <family val="2"/>
        <scheme val="major"/>
      </rPr>
      <t>(mts):</t>
    </r>
  </si>
  <si>
    <r>
      <t>37. Fallas en el sistema de drenaje sanitario </t>
    </r>
    <r>
      <rPr>
        <b/>
        <sz val="11"/>
        <color rgb="FF000B19"/>
        <rFont val="Calibri Light"/>
        <family val="2"/>
        <scheme val="major"/>
      </rPr>
      <t>(Unidad: número de fallas)</t>
    </r>
    <r>
      <rPr>
        <sz val="11"/>
        <color rgb="FF000B19"/>
        <rFont val="Calibri Light"/>
        <family val="2"/>
        <scheme val="major"/>
      </rPr>
      <t>:</t>
    </r>
  </si>
  <si>
    <r>
      <t>38. Respuesta en atención de fugas y fallas </t>
    </r>
    <r>
      <rPr>
        <b/>
        <sz val="11"/>
        <color rgb="FF000B19"/>
        <rFont val="Calibri Light"/>
        <family val="2"/>
        <scheme val="major"/>
      </rPr>
      <t>(Días)</t>
    </r>
    <r>
      <rPr>
        <sz val="11"/>
        <color rgb="FF000B19"/>
        <rFont val="Calibri Light"/>
        <family val="2"/>
        <scheme val="major"/>
      </rPr>
      <t>:</t>
    </r>
  </si>
  <si>
    <t>1. Volumen asignado por CONAGUA (m3):</t>
  </si>
  <si>
    <t>4. Volumen de extracción autorizado por CONAGUA en fuentes subterráneas (m3):</t>
  </si>
  <si>
    <t>5. Volumen de extracción autorizado por CONAGUA en fuentes superficiales (m3):</t>
  </si>
  <si>
    <r>
      <t>14. Volumen extraído de las fuentes de abastecimiento subterráneas </t>
    </r>
    <r>
      <rPr>
        <b/>
        <sz val="11"/>
        <color rgb="FF000B19"/>
        <rFont val="Calibri Light"/>
        <family val="2"/>
        <scheme val="major"/>
      </rPr>
      <t>(m3)</t>
    </r>
    <r>
      <rPr>
        <sz val="11"/>
        <color rgb="FF000B19"/>
        <rFont val="Calibri Light"/>
        <family val="2"/>
        <scheme val="major"/>
      </rPr>
      <t>:</t>
    </r>
  </si>
  <si>
    <r>
      <t>El volumen de extracción de fuentes subterráneas autorizado por CONAGUA es de </t>
    </r>
    <r>
      <rPr>
        <b/>
        <sz val="11"/>
        <color rgb="FFD35400"/>
        <rFont val="Calibri Light"/>
        <family val="2"/>
        <scheme val="major"/>
      </rPr>
      <t>m3</t>
    </r>
    <r>
      <rPr>
        <sz val="11"/>
        <color rgb="FFD35400"/>
        <rFont val="Calibri Light"/>
        <family val="2"/>
        <scheme val="major"/>
      </rPr>
      <t>.</t>
    </r>
  </si>
  <si>
    <r>
      <t>15. Volumen extraído de las fuentes de abastecimiento superficiales </t>
    </r>
    <r>
      <rPr>
        <b/>
        <sz val="11"/>
        <color rgb="FF000B19"/>
        <rFont val="Calibri Light"/>
        <family val="2"/>
        <scheme val="major"/>
      </rPr>
      <t>(m3)</t>
    </r>
    <r>
      <rPr>
        <sz val="11"/>
        <color rgb="FF000B19"/>
        <rFont val="Calibri Light"/>
        <family val="2"/>
        <scheme val="major"/>
      </rPr>
      <t>:</t>
    </r>
  </si>
  <si>
    <r>
      <t>El volumen de extracción de obras superficiales autorizado por CONAGUA es de </t>
    </r>
    <r>
      <rPr>
        <b/>
        <sz val="11"/>
        <color rgb="FFD35400"/>
        <rFont val="Calibri Light"/>
        <family val="2"/>
        <scheme val="major"/>
      </rPr>
      <t>m3</t>
    </r>
    <r>
      <rPr>
        <sz val="11"/>
        <color rgb="FFD35400"/>
        <rFont val="Calibri Light"/>
        <family val="2"/>
        <scheme val="major"/>
      </rPr>
      <t>.</t>
    </r>
  </si>
  <si>
    <t>m3.</t>
  </si>
  <si>
    <r>
      <t>16. Volumen extraído de las fuentes de abastecimiento subterráneas medido </t>
    </r>
    <r>
      <rPr>
        <b/>
        <sz val="11"/>
        <color rgb="FF000B19"/>
        <rFont val="Calibri Light"/>
        <family val="2"/>
        <scheme val="major"/>
      </rPr>
      <t>(m3)</t>
    </r>
    <r>
      <rPr>
        <sz val="11"/>
        <color rgb="FF000B19"/>
        <rFont val="Calibri Light"/>
        <family val="2"/>
        <scheme val="major"/>
      </rPr>
      <t>:</t>
    </r>
  </si>
  <si>
    <r>
      <t>17. Volumen extraído de las fuentes de abastecimiento  superficiales medido </t>
    </r>
    <r>
      <rPr>
        <b/>
        <sz val="11"/>
        <color rgb="FF000B19"/>
        <rFont val="Calibri Light"/>
        <family val="2"/>
        <scheme val="major"/>
      </rPr>
      <t>(m3)</t>
    </r>
    <r>
      <rPr>
        <sz val="11"/>
        <color rgb="FF000B19"/>
        <rFont val="Calibri Light"/>
        <family val="2"/>
        <scheme val="major"/>
      </rPr>
      <t>:</t>
    </r>
  </si>
  <si>
    <r>
      <t>El volumen extraído de las fuentes de abastecimiento  superficiales es de </t>
    </r>
    <r>
      <rPr>
        <b/>
        <sz val="11"/>
        <color rgb="FFE67E22"/>
        <rFont val="Calibri Light"/>
        <family val="2"/>
        <scheme val="major"/>
      </rPr>
      <t>m3</t>
    </r>
    <r>
      <rPr>
        <sz val="11"/>
        <color rgb="FFE67E22"/>
        <rFont val="Calibri Light"/>
        <family val="2"/>
        <scheme val="major"/>
      </rPr>
      <t>.</t>
    </r>
  </si>
  <si>
    <r>
      <t>20. Volumen de regulación o almacenamiento en tanques </t>
    </r>
    <r>
      <rPr>
        <b/>
        <sz val="11"/>
        <color rgb="FF000B19"/>
        <rFont val="Calibri Light"/>
        <family val="2"/>
        <scheme val="major"/>
      </rPr>
      <t>(m3)</t>
    </r>
    <r>
      <rPr>
        <sz val="11"/>
        <color rgb="FF000B19"/>
        <rFont val="Calibri Light"/>
        <family val="2"/>
        <scheme val="major"/>
      </rPr>
      <t>:</t>
    </r>
  </si>
  <si>
    <r>
      <t>32. Volumen de agua desinfectada comunidades rurales </t>
    </r>
    <r>
      <rPr>
        <b/>
        <sz val="11"/>
        <color rgb="FF000B19"/>
        <rFont val="Calibri Light"/>
        <family val="2"/>
        <scheme val="major"/>
      </rPr>
      <t>(m3):</t>
    </r>
  </si>
  <si>
    <r>
      <t>33. Volumen de agua potabilizada </t>
    </r>
    <r>
      <rPr>
        <b/>
        <sz val="11"/>
        <color rgb="FF000B19"/>
        <rFont val="Calibri Light"/>
        <family val="2"/>
        <scheme val="major"/>
      </rPr>
      <t>(m3):</t>
    </r>
  </si>
  <si>
    <r>
      <t>El volumen extraído total de las fuentes de abastecimiento es de</t>
    </r>
    <r>
      <rPr>
        <b/>
        <sz val="11"/>
        <color rgb="FFD35400"/>
        <rFont val="Calibri Light"/>
        <family val="2"/>
        <scheme val="major"/>
      </rPr>
      <t> m3</t>
    </r>
    <r>
      <rPr>
        <sz val="11"/>
        <color rgb="FFD35400"/>
        <rFont val="Calibri Light"/>
        <family val="2"/>
        <scheme val="major"/>
      </rPr>
      <t>.</t>
    </r>
  </si>
  <si>
    <t>Agua</t>
  </si>
  <si>
    <t>Drenaje</t>
  </si>
  <si>
    <t>Si el valor NO cambia en la serie repita el valor en cada mes.</t>
  </si>
  <si>
    <t>Periodo de captura: anual o cada que cambie./Si el valor no cambió en la anualidad, indique en la celda DIC el registro al cierre del año.</t>
  </si>
  <si>
    <r>
      <t>¿Cómo lo obtenemos? Títulos de Concesión y los que esta usando  </t>
    </r>
    <r>
      <rPr>
        <b/>
        <sz val="11"/>
        <color rgb="FF328637"/>
        <rFont val="Calibri Light"/>
        <family val="2"/>
        <scheme val="major"/>
      </rPr>
      <t>aun cuando NO estén a nombre del organismo operador.</t>
    </r>
  </si>
  <si>
    <r>
      <t>10. Obras de Captación subterráneas con macro medidor </t>
    </r>
    <r>
      <rPr>
        <b/>
        <sz val="11"/>
        <color rgb="FF000B19"/>
        <rFont val="Calibri Light"/>
        <family val="2"/>
        <scheme val="major"/>
      </rPr>
      <t>(número de obras de captación):</t>
    </r>
  </si>
  <si>
    <t>Volumen extraído de las fuentes de abastecimiento subterráneas medido no puede ser mayor al Volumen extraído de las fuentes de abastecimiento subterráneas.</t>
  </si>
  <si>
    <t>Total de obras de captación rurales y en cabecera municipal que cuentan con equipo de desinfección: obras.</t>
  </si>
  <si>
    <t>Total de obras de captación que cuentan con equipo de desinfección funcionando: obras.</t>
  </si>
  <si>
    <t>Número de fugas o fallas como: taponamientos, colapsos, etc.</t>
  </si>
  <si>
    <t>Kilowatts por hora que se consumieron para operar los equipos de bombeo de las fuentes de abastecimiento subterráneas y superficiales .</t>
  </si>
  <si>
    <t>Cantidad de agua que se extrae del total de las fuentes de abastecimiento subterráneas en operación. Dicho dato será el que resulta de la lectura de los macro medidores, a falta de estos se puede estimar con la siguiente fórmula:</t>
  </si>
  <si>
    <t>Cantidad de agua que se extrae del total de las fuentes de abastecimiento superficiales. Dicho dato será el que resulta de la lectura de los macro medidores, a falta de estos se puede estimar con la siguiente fórmula:</t>
  </si>
  <si>
    <t>Sumatoria de las lecturas registradas de los macro medidores instalados en las fuentes de abastecimiento subterráneas.</t>
  </si>
  <si>
    <t>Sumatoria de las lecturas de los macromedidores instalados en las fuentes de abastecimiento superficiales.</t>
  </si>
  <si>
    <t>Cantidad de fuentes de abastecimiento subterráneas  (pozos, galerías filtrantes, cajas de manantial, etc.) que cuentan con un aparato de medición del volumen extraído. </t>
  </si>
  <si>
    <t>Cantidad fuentes de abastecimiento subterráneas  (pozos, galerías filtrantes, cajas de manantial, etc.) que cuentan con un aparato de medición del volumen extraído, en buenas condiciones de operación.  </t>
  </si>
  <si>
    <r>
      <t>El volumen de extracción total autorizado por CONAGUA es de:</t>
    </r>
    <r>
      <rPr>
        <b/>
        <sz val="11"/>
        <color rgb="FFD35400"/>
        <rFont val="Calibri Light"/>
        <family val="2"/>
        <scheme val="major"/>
      </rPr>
      <t>  </t>
    </r>
  </si>
  <si>
    <r>
      <t>El volumen extraído total de las fuentes de abastecimiento subterráneas y superficiales es: </t>
    </r>
    <r>
      <rPr>
        <b/>
        <sz val="11"/>
        <color rgb="FFD35400"/>
        <rFont val="Calibri Light"/>
        <family val="2"/>
        <scheme val="major"/>
      </rPr>
      <t>.</t>
    </r>
  </si>
  <si>
    <t>Capacidad  de los tanques de regulación o almacenamiento en operación, ya sea superficiales o elevados.  </t>
  </si>
  <si>
    <t>Pozos, presas, manantiales, etc., que emplean en cabecera municipal,  que cuentan con un equipo de desinfección instalados para eliminar agentes patógenos del agua. Estos pueden ser clorados, ozonificadores, iodadores, de luz ultravioleta, etc. </t>
  </si>
  <si>
    <t>Pozos, presas, manantiales, etc., que emplean en comunidades rurales,  que cuentan con un equipo de desinfección instalados para eliminar agentes patógenos del agua. Estos pueden ser clorados, ozonificadores, iodadores, de luz ultravioleta, etc. </t>
  </si>
  <si>
    <t>Pozos, presas, manantiales, etc., que emplean en cabecera municipal,  que cuentan con un equipo de desinfección funcionando correctamente para eliminar agentes patógenos del agua. Estos pueden ser clorados, ozonificadores, iodadores, de luz ultravioleta, etc. </t>
  </si>
  <si>
    <t>Pozos, presas, manantiales, etc., que emplean en comunidades rurales,  que cuentan con un equipo de desinfección funcionando correctamente para eliminar agentes patógenos del agua. Estos pueden ser clorados, ozonificadores, iodadores, de luz ultravioleta, etc. </t>
  </si>
  <si>
    <t>28. Describa el o los  desinfectantes empleados para asegurar la calidad microbiológica del agua.(hipoclorito de sodio, gas cloro, hipoclorito de calcio, etc.)</t>
  </si>
  <si>
    <t>¿Cómo lo obtenemos? Catastros (Sistemas Operativos, AutoCAD, etc.).</t>
  </si>
  <si>
    <r>
      <t>39. Consumo de energía eléctrica en equipos de bombeo de fuentes de abastecimiento </t>
    </r>
    <r>
      <rPr>
        <b/>
        <sz val="11"/>
        <color rgb="FF000B19"/>
        <rFont val="Calibri Light"/>
        <family val="2"/>
        <scheme val="major"/>
      </rPr>
      <t>(kW/Hr)</t>
    </r>
    <r>
      <rPr>
        <sz val="11"/>
        <color rgb="FF000B19"/>
        <rFont val="Calibri Light"/>
        <family val="2"/>
        <scheme val="major"/>
      </rPr>
      <t>:</t>
    </r>
  </si>
  <si>
    <t>¿Cómo lo obtenemos? del o los títulos de concesión.</t>
  </si>
  <si>
    <t>Corresponde al número de pozos, galerías filtrantes, presas, etc., registradas en los títulos de concesión de aguas nacionales vigentes. </t>
  </si>
  <si>
    <t>¿Cómo lo obtenemos? Sumatoria de los volúmenes de extracción autorizados por la CONAGUA de todas las fuentes subterráneas (títulos).</t>
  </si>
  <si>
    <t>¿Cómo lo obtenemos? Sumatoria de los volúmenes de extracción autorizados por la CONAGUA de todas las fuentes superficiales (títulos).</t>
  </si>
  <si>
    <t>Volumen de extracción Total autorizado por CONAGUA: m3.</t>
  </si>
  <si>
    <t>6. Capacidad del caudal extraído en fuentes subterráneas (l.p.s.):</t>
  </si>
  <si>
    <t>¿Cómo lo obtenemos? Sumatoria de las capacidades de extracción (bombas) (litros por segundo) de todas las fuentes. </t>
  </si>
  <si>
    <r>
      <t>7. Capacidad del caudal extraído en  fuentes superficiales. </t>
    </r>
    <r>
      <rPr>
        <b/>
        <sz val="11"/>
        <color rgb="FF000B19"/>
        <rFont val="Calibri Light"/>
        <family val="2"/>
        <scheme val="major"/>
      </rPr>
      <t>(l.p.s.):</t>
    </r>
  </si>
  <si>
    <t>¿Cómo lo obtenemos? Sumatoria de las capacidades de extracción (bombas u otros equipos) (litros por segundo) de todas las fuentes.</t>
  </si>
  <si>
    <t>¿Cómo lo obtenemos? Títulos de Concesión y los que esta usando  aunque no estén a nombre del organismo operador.</t>
  </si>
  <si>
    <t>¿Cómo lo obtenemos? Catastros (Sistemas Operativos, AutoCAD, etc.)</t>
  </si>
  <si>
    <t>Datos Técnicos de Saneamiento</t>
  </si>
  <si>
    <t>1. Volumen de agua residual generada (m3):  El volumen de agua residual generada no puede ser mayor al volumen extraído total; pro regla en caso de no contar con macro medidores, se tendrá el 75% del volumen total extraído.</t>
  </si>
  <si>
    <t>Es la cantidad de aguas cuya calidad está afectada por la influencia antropogénica ( de origen humano o derivado de la actividad del hombre ), de composición variada provenientes de las descargas de usos; domésticos, industriales, comerciales y de servicios, mixtas, publicas,  incluyendo fraccionamientos y en general de cualquier otro uso. Debe incluirse las descargas de agua proveniente de pozos particulares y que vierten el agua residual a la red de alcantarillado. Al no contar con medición de caudales se puede estimar el dato multiplicando el agua extraída por  el 75%.</t>
  </si>
  <si>
    <t>El volumen total extraído de acuerdo a los registros es de  m3.</t>
  </si>
  <si>
    <t>Considerando el 75%, el volumen de agua residual extraído debe oscilar en NAN m3</t>
  </si>
  <si>
    <r>
      <t>2. Volumen de agua residual a la entrada en plantas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</si>
  <si>
    <t> El volumen de agua residual a la entrada en plantas no puede ser mayor al volumen de agua residual generado.</t>
  </si>
  <si>
    <t>Cantidad de agua que es  descargada y medida a su llegada a la planta de tratamiento.</t>
  </si>
  <si>
    <t>¿Cómo lo obtenemos? Sumatoria de los volúmenes (entrada) recibidos de acuerdo a las lecturas de los macro medidores de las Plantas de Tratamiento. .</t>
  </si>
  <si>
    <r>
      <t>3. Capacidad de tratamiento instalada </t>
    </r>
    <r>
      <rPr>
        <b/>
        <sz val="11"/>
        <color rgb="FF000B19"/>
        <rFont val="Calibri Light"/>
        <family val="2"/>
        <scheme val="major"/>
      </rPr>
      <t>(l.p.s):</t>
    </r>
  </si>
  <si>
    <t>Es el caudal de diseño de la planta de tratamiento de aguas residuales.  </t>
  </si>
  <si>
    <t>¿Cómo lo obtenemos? Especificaciones técnicas de la planta.</t>
  </si>
  <si>
    <t>4. Volumen de agua tratado (m3):</t>
  </si>
  <si>
    <t> Volumen de agua tratado no puede ser mayor al volumen de agua residual generado en plantas.</t>
  </si>
  <si>
    <t>Es la cantidad de agua residual que recibió tratamiento, si el municipio no cuenta con planta indicarlo. Periodo de captura: bimestral:¿Cómo lo obtenemos? Sumatoria de los volúmenes (salida) extraídos de acuerdo a las lecturas de los macro medidores de las Plantas de Tratamiento. .</t>
  </si>
  <si>
    <r>
      <t>5. Volumen de agua reutilizada (Volumen de venta de agua tratada) </t>
    </r>
    <r>
      <rPr>
        <b/>
        <sz val="11"/>
        <color rgb="FF000B19"/>
        <rFont val="Calibri Light"/>
        <family val="2"/>
        <scheme val="major"/>
      </rPr>
      <t>(m3):</t>
    </r>
  </si>
  <si>
    <t> Volumen de agua reutilizada (Volumen de venta de agua tratada) no puede ser mayor al volumen de agua tratado.</t>
  </si>
  <si>
    <t>Es la cantidad de agua tratada reutilizada en diferentes actividades por el mismo municipio y/o cantidad de agua tratada vendida para su reutilización en actividades establecidas por la normatividad.</t>
  </si>
  <si>
    <r>
      <t>6. Consumo de energía eléctrica en plantas de tratamiento </t>
    </r>
    <r>
      <rPr>
        <b/>
        <sz val="11"/>
        <color rgb="FF000B19"/>
        <rFont val="Calibri Light"/>
        <family val="2"/>
        <scheme val="major"/>
      </rPr>
      <t>(kW/Hr):</t>
    </r>
  </si>
  <si>
    <t>Kilowatts por hora consumidos por la operación de la  planta de tratamiento.</t>
  </si>
  <si>
    <t>Datos Financieros</t>
  </si>
  <si>
    <t>El siguiente grupo consta de preguntas relativas a dimensionar la capacidad financiera del Organismo Operador.</t>
  </si>
  <si>
    <r>
      <t>1. Ingresos por el servicio de agua potable </t>
    </r>
    <r>
      <rPr>
        <b/>
        <sz val="11"/>
        <color rgb="FF000B19"/>
        <rFont val="Calibri Light"/>
        <family val="2"/>
        <scheme val="major"/>
      </rPr>
      <t>($)</t>
    </r>
    <r>
      <rPr>
        <sz val="11"/>
        <color rgb="FF000B19"/>
        <rFont val="Calibri Light"/>
        <family val="2"/>
        <scheme val="major"/>
      </rPr>
      <t>:</t>
    </r>
  </si>
  <si>
    <t>Monto  recaudado  por concepto de suministro y distribución de agua potable exclusivamente, no se incluyen los rezagos, recargos y multas cobrados en el período.</t>
  </si>
  <si>
    <t>¿Cómo lo obtenemos?  Sistema contable, Balanza de Comprobación, Estado de Situación Financiera, Estado de Actividades, Estado Analítico del Ingreso.</t>
  </si>
  <si>
    <r>
      <t>2. Ingresos por el servicio de drenaje sanitario </t>
    </r>
    <r>
      <rPr>
        <b/>
        <sz val="11"/>
        <color rgb="FF000B19"/>
        <rFont val="Calibri Light"/>
        <family val="2"/>
        <scheme val="major"/>
      </rPr>
      <t>($)</t>
    </r>
    <r>
      <rPr>
        <sz val="11"/>
        <color rgb="FF000B19"/>
        <rFont val="Calibri Light"/>
        <family val="2"/>
        <scheme val="major"/>
      </rPr>
      <t>:</t>
    </r>
  </si>
  <si>
    <t>Monto  recaudado por concepto de recolección de las aguas residuales en la red de drenaje sanitario exclusivamente, no se incluyen los rezagos, recargos y multas cobrados en el período.</t>
  </si>
  <si>
    <r>
      <t>3. Ingresos por el servicio de tratamiento </t>
    </r>
    <r>
      <rPr>
        <b/>
        <sz val="11"/>
        <color rgb="FF000B19"/>
        <rFont val="Calibri Light"/>
        <family val="2"/>
        <scheme val="major"/>
      </rPr>
      <t>($)</t>
    </r>
    <r>
      <rPr>
        <sz val="11"/>
        <color rgb="FF000B19"/>
        <rFont val="Calibri Light"/>
        <family val="2"/>
        <scheme val="major"/>
      </rPr>
      <t>:</t>
    </r>
  </si>
  <si>
    <t>Monto  recaudado por concepto de tratar las aguas residuales en las plantas de tratamiento, no se incluyen los rezagos, recargos y multas cobrados en el período.</t>
  </si>
  <si>
    <r>
      <t>4. Ingresos por la venta de agua tratada </t>
    </r>
    <r>
      <rPr>
        <b/>
        <sz val="11"/>
        <color rgb="FF000B19"/>
        <rFont val="Calibri Light"/>
        <family val="2"/>
        <scheme val="major"/>
      </rPr>
      <t>($)</t>
    </r>
    <r>
      <rPr>
        <sz val="11"/>
        <color rgb="FF000B19"/>
        <rFont val="Calibri Light"/>
        <family val="2"/>
        <scheme val="major"/>
      </rPr>
      <t>:</t>
    </r>
  </si>
  <si>
    <t>Monto  recaudado  por la venta del agua residual tratada.</t>
  </si>
  <si>
    <r>
      <t>5. Ingresos por derechos de incorporación </t>
    </r>
    <r>
      <rPr>
        <b/>
        <sz val="11"/>
        <color rgb="FF000B19"/>
        <rFont val="Calibri Light"/>
        <family val="2"/>
        <scheme val="major"/>
      </rPr>
      <t>($)</t>
    </r>
    <r>
      <rPr>
        <sz val="11"/>
        <color rgb="FF000B19"/>
        <rFont val="Calibri Light"/>
        <family val="2"/>
        <scheme val="major"/>
      </rPr>
      <t>:</t>
    </r>
  </si>
  <si>
    <t>Monto recaudado por el Organismo Operador por la integración al sistema de unidades habitacionales, comerciales, mixtas, públicas y parques industriales de nueva creación, así como los derechos de incorporación individuales.</t>
  </si>
  <si>
    <r>
      <t>6. Ingresos por servicios operativos </t>
    </r>
    <r>
      <rPr>
        <b/>
        <sz val="11"/>
        <color rgb="FF000B19"/>
        <rFont val="Calibri Light"/>
        <family val="2"/>
        <scheme val="major"/>
      </rPr>
      <t>($)</t>
    </r>
    <r>
      <rPr>
        <sz val="11"/>
        <color rgb="FF000B19"/>
        <rFont val="Calibri Light"/>
        <family val="2"/>
        <scheme val="major"/>
      </rPr>
      <t>:</t>
    </r>
  </si>
  <si>
    <t>Monto recaudado por la prestación de  los siguientes servicios: limpieza de descargas, reconexión de tomas, reconexión de descargas sanitarias, reubicación de medidor, reactivación de la cuenta, verificación para toma nueva, por revisión de proyecto hidráulico y sanitario, por inspección en instalaciones hidráulicas y sanitarias, etc.</t>
  </si>
  <si>
    <t xml:space="preserve"> </t>
  </si>
  <si>
    <r>
      <t>7. Ingresos por servicios administrativos </t>
    </r>
    <r>
      <rPr>
        <b/>
        <sz val="11"/>
        <color rgb="FF000B19"/>
        <rFont val="Calibri Light"/>
        <family val="2"/>
        <scheme val="major"/>
      </rPr>
      <t>($)</t>
    </r>
    <r>
      <rPr>
        <sz val="11"/>
        <color rgb="FF000B19"/>
        <rFont val="Calibri Light"/>
        <family val="2"/>
        <scheme val="major"/>
      </rPr>
      <t>:</t>
    </r>
  </si>
  <si>
    <t>Monto recaudado por la prestación de los siguientes servicios: duplicado de recibo, cambio de titular, carta de factibilidad, expedición de constancia, cancelación de contrato de servicios de agua potable, etc.</t>
  </si>
  <si>
    <r>
      <t>8. Ingresos por rezagos </t>
    </r>
    <r>
      <rPr>
        <b/>
        <sz val="11"/>
        <color rgb="FF000B19"/>
        <rFont val="Calibri Light"/>
        <family val="2"/>
        <scheme val="major"/>
      </rPr>
      <t>($)</t>
    </r>
    <r>
      <rPr>
        <sz val="11"/>
        <color rgb="FF000B19"/>
        <rFont val="Calibri Light"/>
        <family val="2"/>
        <scheme val="major"/>
      </rPr>
      <t>:</t>
    </r>
  </si>
  <si>
    <t>Monto recaudado por concepto de los servicios prestados no pagados a tiempo.</t>
  </si>
  <si>
    <r>
      <t>9. Ingresos por nuevas conexiones de agua potable y descargas sanitarias </t>
    </r>
    <r>
      <rPr>
        <b/>
        <sz val="11"/>
        <color rgb="FF000B19"/>
        <rFont val="Calibri Light"/>
        <family val="2"/>
        <scheme val="major"/>
      </rPr>
      <t>($)</t>
    </r>
    <r>
      <rPr>
        <sz val="11"/>
        <color rgb="FF000B19"/>
        <rFont val="Calibri Light"/>
        <family val="2"/>
        <scheme val="major"/>
      </rPr>
      <t>:</t>
    </r>
  </si>
  <si>
    <t>Monto recaudado que se integrará de los siguientes conceptos: contratos, materiales e instalación de ramal para agua potable y para descarga de agua residual, suministro e instalación de medidores de agua y cuadros de medición.</t>
  </si>
  <si>
    <r>
      <t>10. Ingreso por la venta de agua en pipas </t>
    </r>
    <r>
      <rPr>
        <b/>
        <sz val="11"/>
        <color rgb="FF000B19"/>
        <rFont val="Calibri Light"/>
        <family val="2"/>
        <scheme val="major"/>
      </rPr>
      <t>($)</t>
    </r>
    <r>
      <rPr>
        <sz val="11"/>
        <color rgb="FF000B19"/>
        <rFont val="Calibri Light"/>
        <family val="2"/>
        <scheme val="major"/>
      </rPr>
      <t>:</t>
    </r>
  </si>
  <si>
    <t>Monto  recaudado  por concepto de suministro de agua en pipas.</t>
  </si>
  <si>
    <r>
      <t>11. Ingreso por devolución de IVA </t>
    </r>
    <r>
      <rPr>
        <b/>
        <sz val="11"/>
        <color rgb="FF000B19"/>
        <rFont val="Calibri Light"/>
        <family val="2"/>
        <scheme val="major"/>
      </rPr>
      <t>($)</t>
    </r>
    <r>
      <rPr>
        <sz val="11"/>
        <color rgb="FF000B19"/>
        <rFont val="Calibri Light"/>
        <family val="2"/>
        <scheme val="major"/>
      </rPr>
      <t>:</t>
    </r>
  </si>
  <si>
    <t>Monto que la Secretaría de Hacienda y Crédito Público  reembolso al Organismo Operador por los saldos a favor de IVA.</t>
  </si>
  <si>
    <r>
      <t>12. Ingreso por devolución de derechos de extracción </t>
    </r>
    <r>
      <rPr>
        <b/>
        <sz val="11"/>
        <color rgb="FF000B19"/>
        <rFont val="Calibri Light"/>
        <family val="2"/>
        <scheme val="major"/>
      </rPr>
      <t>($)</t>
    </r>
    <r>
      <rPr>
        <sz val="11"/>
        <color rgb="FF000B19"/>
        <rFont val="Calibri Light"/>
        <family val="2"/>
        <scheme val="major"/>
      </rPr>
      <t>:</t>
    </r>
  </si>
  <si>
    <t>Monto asignado por la Comisión Nacional del Agua para la realización de acciones de mejoramiento de eficiencia y de infraestructura hidráulica,  una vez cubiertos los derechos por el uso o aprovechamiento   de aguas nacionales.</t>
  </si>
  <si>
    <r>
      <t>13. Ingreso por  devolución de derechos de descarga </t>
    </r>
    <r>
      <rPr>
        <b/>
        <sz val="11"/>
        <color rgb="FF000B19"/>
        <rFont val="Calibri Light"/>
        <family val="2"/>
        <scheme val="major"/>
      </rPr>
      <t>($)</t>
    </r>
    <r>
      <rPr>
        <sz val="11"/>
        <color rgb="FF000B19"/>
        <rFont val="Calibri Light"/>
        <family val="2"/>
        <scheme val="major"/>
      </rPr>
      <t>:</t>
    </r>
  </si>
  <si>
    <t>Monto asignado por la Comisión Nacional del Agua para la realización de acciones de tratamiento de aguas residuales,  una vez  que hayan efectuado los pagos por concepto del uso o aprovechamiento de bienes del dominio público de la nación como cuerpos receptores de las descargas de aguas residuales.</t>
  </si>
  <si>
    <r>
      <t>14. Otros ingresos </t>
    </r>
    <r>
      <rPr>
        <b/>
        <sz val="11"/>
        <color rgb="FF000B19"/>
        <rFont val="Calibri Light"/>
        <family val="2"/>
        <scheme val="major"/>
      </rPr>
      <t>($)</t>
    </r>
    <r>
      <rPr>
        <sz val="11"/>
        <color rgb="FF000B19"/>
        <rFont val="Calibri Light"/>
        <family val="2"/>
        <scheme val="major"/>
      </rPr>
      <t>:</t>
    </r>
  </si>
  <si>
    <t>Monto recaudado por concepto de: venta de materiales, productos financieros,  gastos de cobranza, multas, sanciones y cualquier otro ingreso no clasificado en otro apartado.</t>
  </si>
  <si>
    <r>
      <t>La suma de Ingresos propios  totales </t>
    </r>
    <r>
      <rPr>
        <b/>
        <sz val="11"/>
        <color rgb="FF2980B9"/>
        <rFont val="Calibri Light"/>
        <family val="2"/>
        <scheme val="major"/>
      </rPr>
      <t>sin considerar aquellos ingresos por remanentes de ejercicios anteriores, aportaciones municipales, estatales o federales</t>
    </r>
    <r>
      <rPr>
        <sz val="11"/>
        <color rgb="FF2980B9"/>
        <rFont val="Calibri Light"/>
        <family val="2"/>
        <scheme val="major"/>
      </rPr>
      <t>, es</t>
    </r>
    <r>
      <rPr>
        <b/>
        <sz val="11"/>
        <color rgb="FF2980B9"/>
        <rFont val="Calibri Light"/>
        <family val="2"/>
        <scheme val="major"/>
      </rPr>
      <t> </t>
    </r>
    <r>
      <rPr>
        <sz val="11"/>
        <color rgb="FF2980B9"/>
        <rFont val="Calibri Light"/>
        <family val="2"/>
        <scheme val="major"/>
      </rPr>
      <t>por:</t>
    </r>
  </si>
  <si>
    <t>Pesos</t>
  </si>
  <si>
    <r>
      <t>Monto recaudado por el Organismo Operador, por todos los conceptos de </t>
    </r>
    <r>
      <rPr>
        <b/>
        <sz val="11"/>
        <color rgb="FF328637"/>
        <rFont val="Calibri Light"/>
        <family val="2"/>
        <scheme val="major"/>
      </rPr>
      <t>ingresos excepto los ingresos provenientes de la federación, estado, municipios y remanentes de ejercicios anteriores.</t>
    </r>
  </si>
  <si>
    <r>
      <t>15. Ingresos federales </t>
    </r>
    <r>
      <rPr>
        <b/>
        <sz val="11"/>
        <color rgb="FF000B19"/>
        <rFont val="Calibri Light"/>
        <family val="2"/>
        <scheme val="major"/>
      </rPr>
      <t>($)</t>
    </r>
    <r>
      <rPr>
        <sz val="11"/>
        <color rgb="FF000B19"/>
        <rFont val="Calibri Light"/>
        <family val="2"/>
        <scheme val="major"/>
      </rPr>
      <t>:</t>
    </r>
  </si>
  <si>
    <t>Recursos que provienen de la federación a través de la Comisión Nacional del Agua, destinados a coadyuvar en el fortalecimiento del Organismo Operador.</t>
  </si>
  <si>
    <t>Periodo de entrega: anual;</t>
  </si>
  <si>
    <t>¿Cómo lo obtenemos?  Sistema Contable, Balanza de Comprobación, Estado de Situación Financiera, Estado de Actividades, Estado Analítico del Ingreso..</t>
  </si>
  <si>
    <r>
      <t>16. Ingresos estatales </t>
    </r>
    <r>
      <rPr>
        <b/>
        <sz val="11"/>
        <color rgb="FF000B19"/>
        <rFont val="Calibri Light"/>
        <family val="2"/>
        <scheme val="major"/>
      </rPr>
      <t>($)</t>
    </r>
    <r>
      <rPr>
        <sz val="11"/>
        <color rgb="FF000B19"/>
        <rFont val="Calibri Light"/>
        <family val="2"/>
        <scheme val="major"/>
      </rPr>
      <t>:</t>
    </r>
  </si>
  <si>
    <t>Recursos que provienen de Gobierno del Estado a través de la Comisión Estatal del Agua de Guanajuato, destinados a coadyuvar en el fortalecimiento del Organismo Operador.</t>
  </si>
  <si>
    <t>Periodo de entrega: anual o cada que cambie;</t>
  </si>
  <si>
    <t>¿Cómo lo obtenemos? Sistema Contable, Balanza de Comprobación, Estado de Situación Financiera, Estado de Actividades, Estado Analítico del Ingreso.</t>
  </si>
  <si>
    <r>
      <t>17. Ingresos municipales: </t>
    </r>
    <r>
      <rPr>
        <b/>
        <sz val="11"/>
        <color rgb="FF000B19"/>
        <rFont val="Calibri Light"/>
        <family val="2"/>
        <scheme val="major"/>
      </rPr>
      <t>($)</t>
    </r>
    <r>
      <rPr>
        <sz val="11"/>
        <color rgb="FF000B19"/>
        <rFont val="Calibri Light"/>
        <family val="2"/>
        <scheme val="major"/>
      </rPr>
      <t>:</t>
    </r>
  </si>
  <si>
    <t>Recursos provenientes del Municipio destinados a coadyuvar en el fortalecimiento del Organismo Operador.</t>
  </si>
  <si>
    <r>
      <t>18. Remanentes </t>
    </r>
    <r>
      <rPr>
        <b/>
        <sz val="11"/>
        <color rgb="FF000B19"/>
        <rFont val="Calibri Light"/>
        <family val="2"/>
        <scheme val="major"/>
      </rPr>
      <t>($)</t>
    </r>
    <r>
      <rPr>
        <sz val="11"/>
        <color rgb="FF000B19"/>
        <rFont val="Calibri Light"/>
        <family val="2"/>
        <scheme val="major"/>
      </rPr>
      <t>:</t>
    </r>
  </si>
  <si>
    <t>Recursos provenientes de remanentes de ejercicios anteriores, destinados a coadyuvar en el fortalecimiento del Organismo Operador.</t>
  </si>
  <si>
    <r>
      <t>Ingresos totales por contribuciones, aportaciones, convenios federales, estatales y municipales, y remanentes de ejercicios anteriores:</t>
    </r>
    <r>
      <rPr>
        <b/>
        <sz val="11"/>
        <color rgb="FF2980B9"/>
        <rFont val="Calibri Light"/>
        <family val="2"/>
        <scheme val="major"/>
      </rPr>
      <t> pesos</t>
    </r>
    <r>
      <rPr>
        <sz val="11"/>
        <color rgb="FF2980B9"/>
        <rFont val="Calibri Light"/>
        <family val="2"/>
        <scheme val="major"/>
      </rPr>
      <t>.</t>
    </r>
  </si>
  <si>
    <r>
      <t>la suma de Ingresos totales es por: </t>
    </r>
    <r>
      <rPr>
        <b/>
        <sz val="11"/>
        <color rgb="FF2980B9"/>
        <rFont val="Calibri Light"/>
        <family val="2"/>
        <scheme val="major"/>
      </rPr>
      <t> pesos</t>
    </r>
    <r>
      <rPr>
        <sz val="11"/>
        <color rgb="FF2980B9"/>
        <rFont val="Calibri Light"/>
        <family val="2"/>
        <scheme val="major"/>
      </rPr>
      <t>.</t>
    </r>
  </si>
  <si>
    <r>
      <t>Monto recaudado por el Organismo Operador, por todos los conceptos de ingresos</t>
    </r>
    <r>
      <rPr>
        <b/>
        <sz val="11"/>
        <color rgb="FF328637"/>
        <rFont val="Calibri Light"/>
        <family val="2"/>
        <scheme val="major"/>
      </rPr>
      <t> considerando los ingresos provenientes de la federación, estado, municipios y remanentes de ejercicios anteriores</t>
    </r>
    <r>
      <rPr>
        <sz val="11"/>
        <color rgb="FF328637"/>
        <rFont val="Calibri Light"/>
        <family val="2"/>
        <scheme val="major"/>
      </rPr>
      <t>.</t>
    </r>
  </si>
  <si>
    <r>
      <t>19. Gastos de operación del sistema de agua potable </t>
    </r>
    <r>
      <rPr>
        <b/>
        <sz val="11"/>
        <color rgb="FF000B19"/>
        <rFont val="Calibri Light"/>
        <family val="2"/>
        <scheme val="major"/>
      </rPr>
      <t>($)</t>
    </r>
    <r>
      <rPr>
        <sz val="11"/>
        <color rgb="FF000B19"/>
        <rFont val="Calibri Light"/>
        <family val="2"/>
        <scheme val="major"/>
      </rPr>
      <t>:</t>
    </r>
  </si>
  <si>
    <t>Monto que pago el Organismo Operador por concepto de suministro, mantenimiento y operación del servicio de agua potable. Se incluyen los pagos por el uso de energía eléctrica, materiales y suministros, gastos de personal, operación de plantas potabilizadoras, en general todos los gastos relacionados con el servicio de agua potable.</t>
  </si>
  <si>
    <t>¿Cómo lo obtenemos?  Sistema contable, Balanza de Comprobación, Estado de Situación Financiera, Estado de Actividades, Estado Analítico del Egreso.</t>
  </si>
  <si>
    <r>
      <t>20. Gastos de operación del sistema de drenaje sanitario </t>
    </r>
    <r>
      <rPr>
        <b/>
        <sz val="11"/>
        <color rgb="FF000B19"/>
        <rFont val="Calibri Light"/>
        <family val="2"/>
        <scheme val="major"/>
      </rPr>
      <t>($)</t>
    </r>
    <r>
      <rPr>
        <sz val="11"/>
        <color rgb="FF000B19"/>
        <rFont val="Calibri Light"/>
        <family val="2"/>
        <scheme val="major"/>
      </rPr>
      <t>:</t>
    </r>
  </si>
  <si>
    <t>Monto que pago el Organismo Operador por concepto de mantenimiento y operación del servicio de drenaje sanitario. Se incluyen los pagos por el uso de energía eléctrica, materiales, equipos, suministros, gastos de personal, en general todos los gastos relacionados con el servicio de drenaje.</t>
  </si>
  <si>
    <r>
      <t>21. Gastos de operación de la planta de tratamiento de aguas residuales </t>
    </r>
    <r>
      <rPr>
        <b/>
        <sz val="11"/>
        <color rgb="FF000B19"/>
        <rFont val="Calibri Light"/>
        <family val="2"/>
        <scheme val="major"/>
      </rPr>
      <t>($)</t>
    </r>
    <r>
      <rPr>
        <sz val="11"/>
        <color rgb="FF000B19"/>
        <rFont val="Calibri Light"/>
        <family val="2"/>
        <scheme val="major"/>
      </rPr>
      <t>:</t>
    </r>
  </si>
  <si>
    <t>Monto que pago el Organismo Operador por concepto de mantenimiento y operación de la planta de tratamiento. Se incluyen los pagos por el uso de energía eléctrica, materiales y suministros, gastos de personal, en general todos los gastos relacionados con el servicio de tratamiento.</t>
  </si>
  <si>
    <r>
      <t>22. Gastos de administración </t>
    </r>
    <r>
      <rPr>
        <b/>
        <sz val="11"/>
        <color rgb="FF000B19"/>
        <rFont val="Calibri Light"/>
        <family val="2"/>
        <scheme val="major"/>
      </rPr>
      <t>($)</t>
    </r>
    <r>
      <rPr>
        <sz val="11"/>
        <color rgb="FF000B19"/>
        <rFont val="Calibri Light"/>
        <family val="2"/>
        <scheme val="major"/>
      </rPr>
      <t>:</t>
    </r>
  </si>
  <si>
    <t>Monto que pago el Organismo Operador por concepto de servicios generales y administrativos.</t>
  </si>
  <si>
    <r>
      <t>23. Otros gastos </t>
    </r>
    <r>
      <rPr>
        <b/>
        <sz val="11"/>
        <color rgb="FF000B19"/>
        <rFont val="Calibri Light"/>
        <family val="2"/>
        <scheme val="major"/>
      </rPr>
      <t>($)</t>
    </r>
    <r>
      <rPr>
        <sz val="11"/>
        <color rgb="FF000B19"/>
        <rFont val="Calibri Light"/>
        <family val="2"/>
        <scheme val="major"/>
      </rPr>
      <t>:</t>
    </r>
  </si>
  <si>
    <t>Monto pagado por asesorías recibidas, servicios de difusión e impresión de documentos, impuestos y derechos, intereses bancarios, viáticos, gastos de representación y cualquier otro gasto no clasificado en otro apartado.</t>
  </si>
  <si>
    <r>
      <t>24. Gasto por energía eléctrica para la operación de pozos </t>
    </r>
    <r>
      <rPr>
        <b/>
        <sz val="11"/>
        <color rgb="FF000B19"/>
        <rFont val="Calibri Light"/>
        <family val="2"/>
        <scheme val="major"/>
      </rPr>
      <t>($)</t>
    </r>
    <r>
      <rPr>
        <sz val="11"/>
        <color rgb="FF000B19"/>
        <rFont val="Calibri Light"/>
        <family val="2"/>
        <scheme val="major"/>
      </rPr>
      <t>:</t>
    </r>
  </si>
  <si>
    <t>Monto pagado por el uso de energía eléctrica necesaria para la operación de los equipos de bombeo.</t>
  </si>
  <si>
    <r>
      <t>El importe capturado de la pregunta Gastos de operación del sistema de agua potable es:</t>
    </r>
    <r>
      <rPr>
        <b/>
        <sz val="11"/>
        <color rgb="FFD35400"/>
        <rFont val="Calibri Light"/>
        <family val="2"/>
        <scheme val="major"/>
      </rPr>
      <t> pesos</t>
    </r>
    <r>
      <rPr>
        <sz val="11"/>
        <color rgb="FFD35400"/>
        <rFont val="Calibri Light"/>
        <family val="2"/>
        <scheme val="major"/>
      </rPr>
      <t>.</t>
    </r>
  </si>
  <si>
    <r>
      <t>25. Gasto por energía eléctrica para la operación de la planta de tratamiento </t>
    </r>
    <r>
      <rPr>
        <b/>
        <sz val="11"/>
        <color rgb="FF000B19"/>
        <rFont val="Calibri Light"/>
        <family val="2"/>
        <scheme val="major"/>
      </rPr>
      <t>($)</t>
    </r>
    <r>
      <rPr>
        <sz val="11"/>
        <color rgb="FF000B19"/>
        <rFont val="Calibri Light"/>
        <family val="2"/>
        <scheme val="major"/>
      </rPr>
      <t>:</t>
    </r>
  </si>
  <si>
    <t> El dato que se registre debe estar contenido en la respuesta a la pregunta Gastos de operación de la planta de tratamiento, por lo que el dato registrado no puede ser mayor al importe referido.</t>
  </si>
  <si>
    <t>Monto pagado por el uso de energía eléctrica necesaria para la operación de la planta de tratamiento.</t>
  </si>
  <si>
    <r>
      <t>El importe capturado de la pregunta Gastos de operación de la planta de tratamiento de aguas residuales es: </t>
    </r>
    <r>
      <rPr>
        <b/>
        <sz val="11"/>
        <color rgb="FFD35400"/>
        <rFont val="Calibri Light"/>
        <family val="2"/>
        <scheme val="major"/>
      </rPr>
      <t>pesos.</t>
    </r>
  </si>
  <si>
    <r>
      <t>26. Gasto por energía eléctrica para rebombeo de aguas residuales</t>
    </r>
    <r>
      <rPr>
        <b/>
        <sz val="11"/>
        <color rgb="FF000B19"/>
        <rFont val="Calibri Light"/>
        <family val="2"/>
        <scheme val="major"/>
      </rPr>
      <t> ($)</t>
    </r>
    <r>
      <rPr>
        <sz val="11"/>
        <color rgb="FF000B19"/>
        <rFont val="Calibri Light"/>
        <family val="2"/>
        <scheme val="major"/>
      </rPr>
      <t>:</t>
    </r>
  </si>
  <si>
    <t> El importe registrado debe estar contenido en el dato de la pregunta Gastos de operación de la planta de tratamiento de aguas residuales, por lo que no puede ser mayor a su importe.</t>
  </si>
  <si>
    <t>Monto pagado por el uso de energía eléctrica necesaria para la bombas de los cárcamos de rebombeo.</t>
  </si>
  <si>
    <r>
      <t>El importe capturado de la pregunta Gastos de operación de la planta de tratamiento de aguas residuales es: </t>
    </r>
    <r>
      <rPr>
        <b/>
        <sz val="11"/>
        <color rgb="FFD35400"/>
        <rFont val="Calibri Light"/>
        <family val="2"/>
        <scheme val="major"/>
      </rPr>
      <t>pesos</t>
    </r>
    <r>
      <rPr>
        <sz val="11"/>
        <color rgb="FFD35400"/>
        <rFont val="Calibri Light"/>
        <family val="2"/>
        <scheme val="major"/>
      </rPr>
      <t>.</t>
    </r>
  </si>
  <si>
    <r>
      <t>27. Gastos por sueldos </t>
    </r>
    <r>
      <rPr>
        <b/>
        <sz val="11"/>
        <color rgb="FF000B19"/>
        <rFont val="Calibri Light"/>
        <family val="2"/>
        <scheme val="major"/>
      </rPr>
      <t>($)</t>
    </r>
    <r>
      <rPr>
        <sz val="11"/>
        <color rgb="FF000B19"/>
        <rFont val="Calibri Light"/>
        <family val="2"/>
        <scheme val="major"/>
      </rPr>
      <t>:</t>
    </r>
  </si>
  <si>
    <t>Monto de los pagos ocasionados por servicios del personal al Organismo Operador a través de cualquier esquema de contratación, serán todos los conceptos que integran el ingreso  del trabajador, tales como sueldo, horas extras, despensa, premios por puntualidad, etc.</t>
  </si>
  <si>
    <t xml:space="preserve">Monto pagado por el Organismo Operador para mejorar las condiciones de vida del trabajador pero que el trabajador no recibe en efectivo. Por ejemplo, seguros de vida, seguridad social, servicios médicos, infonavit, SAR, etc. </t>
  </si>
  <si>
    <r>
      <t>29. Gastos en derechos de extracción </t>
    </r>
    <r>
      <rPr>
        <b/>
        <sz val="11"/>
        <color rgb="FF000B19"/>
        <rFont val="Calibri Light"/>
        <family val="2"/>
        <scheme val="major"/>
      </rPr>
      <t>($)</t>
    </r>
    <r>
      <rPr>
        <sz val="11"/>
        <color rgb="FF000B19"/>
        <rFont val="Calibri Light"/>
        <family val="2"/>
        <scheme val="major"/>
      </rPr>
      <t>:</t>
    </r>
  </si>
  <si>
    <t> El importe registrado debe estar contenido en el dato de la pregunta Otros gastos por lo que no puede ser mayor a su importe.</t>
  </si>
  <si>
    <t>Pago que hace el Organismo Operador a la CONAGUA por el uso o aprovechamiento del agua.</t>
  </si>
  <si>
    <r>
      <t>El importe capturado de Otros gastos, es:</t>
    </r>
    <r>
      <rPr>
        <b/>
        <sz val="11"/>
        <color rgb="FFD35400"/>
        <rFont val="Calibri Light"/>
        <family val="2"/>
        <scheme val="major"/>
      </rPr>
      <t> pesos</t>
    </r>
    <r>
      <rPr>
        <sz val="11"/>
        <color rgb="FFD35400"/>
        <rFont val="Calibri Light"/>
        <family val="2"/>
        <scheme val="major"/>
      </rPr>
      <t>.</t>
    </r>
  </si>
  <si>
    <r>
      <t>30. Gasto en derechos de descarga </t>
    </r>
    <r>
      <rPr>
        <b/>
        <sz val="11"/>
        <color rgb="FF000B19"/>
        <rFont val="Calibri Light"/>
        <family val="2"/>
        <scheme val="major"/>
      </rPr>
      <t>($)</t>
    </r>
    <r>
      <rPr>
        <sz val="11"/>
        <color rgb="FF000B19"/>
        <rFont val="Calibri Light"/>
        <family val="2"/>
        <scheme val="major"/>
      </rPr>
      <t>:</t>
    </r>
  </si>
  <si>
    <t> Los gastos por derechos de extracción y derechos de descarga no pueden exceder el importe de otros gastos (pregunta 26).</t>
  </si>
  <si>
    <t>Pago que hace el Organismo Operador a la CONAGUA por las descargas de aguas residuales fuera de norma a cuerpos receptores federales.</t>
  </si>
  <si>
    <r>
      <t>El importe capturado de la Otros gastos, es: </t>
    </r>
    <r>
      <rPr>
        <b/>
        <sz val="11"/>
        <color rgb="FFD35400"/>
        <rFont val="Calibri Light"/>
        <family val="2"/>
        <scheme val="major"/>
      </rPr>
      <t>pesos</t>
    </r>
    <r>
      <rPr>
        <sz val="11"/>
        <color rgb="FFD35400"/>
        <rFont val="Calibri Light"/>
        <family val="2"/>
        <scheme val="major"/>
      </rPr>
      <t>.</t>
    </r>
  </si>
  <si>
    <r>
      <t>Gastos totales de operación </t>
    </r>
    <r>
      <rPr>
        <b/>
        <sz val="11"/>
        <color rgb="FF2980B9"/>
        <rFont val="Calibri Light"/>
        <family val="2"/>
        <scheme val="major"/>
      </rPr>
      <t>($)</t>
    </r>
    <r>
      <rPr>
        <sz val="11"/>
        <color rgb="FF2980B9"/>
        <rFont val="Calibri Light"/>
        <family val="2"/>
        <scheme val="major"/>
      </rPr>
      <t>:</t>
    </r>
  </si>
  <si>
    <r>
      <t>pesos</t>
    </r>
    <r>
      <rPr>
        <sz val="11"/>
        <color rgb="FF2980B9"/>
        <rFont val="Calibri Light"/>
        <family val="2"/>
        <scheme val="major"/>
      </rPr>
      <t>.</t>
    </r>
  </si>
  <si>
    <t>Monto que el Organismo Operador pago para prestar, operar, mantener y administrar los servicios de agua, drenaje y tratamiento.  No se incluyen los gastos cubiertos con recursos federales, estatales, municipales y remanentes.</t>
  </si>
  <si>
    <r>
      <t>31. Gastos cubiertos con recursos federales  </t>
    </r>
    <r>
      <rPr>
        <b/>
        <sz val="11"/>
        <color rgb="FF000B19"/>
        <rFont val="Calibri Light"/>
        <family val="2"/>
        <scheme val="major"/>
      </rPr>
      <t>($)</t>
    </r>
    <r>
      <rPr>
        <sz val="11"/>
        <color rgb="FF000B19"/>
        <rFont val="Calibri Light"/>
        <family val="2"/>
        <scheme val="major"/>
      </rPr>
      <t>:</t>
    </r>
  </si>
  <si>
    <t>Monto que el Organismo Operador pago con recurso federal para prestar, operar, mantener y administrar los servicios de agua, drenaje y tratamiento.</t>
  </si>
  <si>
    <r>
      <t>32. Gastos cubiertos con recursos estatales </t>
    </r>
    <r>
      <rPr>
        <b/>
        <sz val="11"/>
        <color rgb="FF000B19"/>
        <rFont val="Calibri Light"/>
        <family val="2"/>
        <scheme val="major"/>
      </rPr>
      <t>($)</t>
    </r>
    <r>
      <rPr>
        <sz val="11"/>
        <color rgb="FF000B19"/>
        <rFont val="Calibri Light"/>
        <family val="2"/>
        <scheme val="major"/>
      </rPr>
      <t>:</t>
    </r>
  </si>
  <si>
    <t>Monto que el Organismo Operador pago con recurso estatal para prestar, operar, mantener y administrar los servicios de agua, drenaje y tratamiento.</t>
  </si>
  <si>
    <r>
      <t>33. Gastos cubiertos con recursos remanentes </t>
    </r>
    <r>
      <rPr>
        <b/>
        <sz val="11"/>
        <color rgb="FF000B19"/>
        <rFont val="Calibri Light"/>
        <family val="2"/>
        <scheme val="major"/>
      </rPr>
      <t>($)</t>
    </r>
    <r>
      <rPr>
        <sz val="11"/>
        <color rgb="FF000B19"/>
        <rFont val="Calibri Light"/>
        <family val="2"/>
        <scheme val="major"/>
      </rPr>
      <t>:</t>
    </r>
  </si>
  <si>
    <t>Monto que el Organismo Operador pago con recurso de remanentes para prestar, operar, mantener y administrar los servicios de agua, drenaje y tratamiento.</t>
  </si>
  <si>
    <r>
      <t>34. Gastos cubiertos con recursos municipales </t>
    </r>
    <r>
      <rPr>
        <b/>
        <sz val="11"/>
        <color rgb="FF000B19"/>
        <rFont val="Calibri Light"/>
        <family val="2"/>
        <scheme val="major"/>
      </rPr>
      <t>($)</t>
    </r>
    <r>
      <rPr>
        <sz val="11"/>
        <color rgb="FF000B19"/>
        <rFont val="Calibri Light"/>
        <family val="2"/>
        <scheme val="major"/>
      </rPr>
      <t>:</t>
    </r>
  </si>
  <si>
    <t>Monto que el Organismo Operador pago con recurso municipal para prestar, operar, mantener y administrar los servicios de agua, drenaje y tratamiento.</t>
  </si>
  <si>
    <t>Los gastos totales considerando aquellos cubiertos con recursos municipales, estatales o federales además de remanentes de ejercicios anteriores, son:</t>
  </si>
  <si>
    <r>
      <rPr>
        <b/>
        <sz val="11"/>
        <color rgb="FF2980B9"/>
        <rFont val="Calibri Light"/>
        <family val="2"/>
        <scheme val="major"/>
      </rPr>
      <t>($):  Pesos</t>
    </r>
    <r>
      <rPr>
        <sz val="11"/>
        <color rgb="FF2980B9"/>
        <rFont val="Calibri Light"/>
        <family val="2"/>
        <scheme val="major"/>
      </rPr>
      <t>.</t>
    </r>
  </si>
  <si>
    <r>
      <t>28. Gastos por previsión social </t>
    </r>
    <r>
      <rPr>
        <b/>
        <sz val="11"/>
        <color rgb="FF000B19"/>
        <rFont val="Calibri Light"/>
        <family val="2"/>
        <scheme val="major"/>
      </rPr>
      <t>($)</t>
    </r>
    <r>
      <rPr>
        <sz val="11"/>
        <color rgb="FF000B19"/>
        <rFont val="Calibri Light"/>
        <family val="2"/>
        <scheme val="major"/>
      </rPr>
      <t>:</t>
    </r>
  </si>
  <si>
    <t>Datos Administrativos</t>
  </si>
  <si>
    <t>La siguiente serie de preguntas tiene como finalidad conocer la gestión de recursos humanos en su relación con las diversas unidades administrativas del organismo operador.</t>
  </si>
  <si>
    <r>
      <t>1. Empleados en el área administrativa </t>
    </r>
    <r>
      <rPr>
        <b/>
        <sz val="11"/>
        <color rgb="FF000B19"/>
        <rFont val="Calibri Light"/>
        <family val="2"/>
        <scheme val="major"/>
      </rPr>
      <t>(número de empleados)</t>
    </r>
    <r>
      <rPr>
        <sz val="11"/>
        <color rgb="FF000B19"/>
        <rFont val="Calibri Light"/>
        <family val="2"/>
        <scheme val="major"/>
      </rPr>
      <t>:</t>
    </r>
  </si>
  <si>
    <t>Número de trabajadores cuyas labores están orientadas a la administración y comercialización de los servicios. No se incluyen a los integrantes del Consejo. </t>
  </si>
  <si>
    <r>
      <t>2. Empleados en el área de agua potable </t>
    </r>
    <r>
      <rPr>
        <b/>
        <sz val="11"/>
        <color rgb="FF000B19"/>
        <rFont val="Calibri Light"/>
        <family val="2"/>
        <scheme val="major"/>
      </rPr>
      <t>(número de empleados)</t>
    </r>
    <r>
      <rPr>
        <sz val="11"/>
        <color rgb="FF000B19"/>
        <rFont val="Calibri Light"/>
        <family val="2"/>
        <scheme val="major"/>
      </rPr>
      <t>:</t>
    </r>
  </si>
  <si>
    <t>Número de trabajadores cuyas labores están orientadas hacia la operación  y mantenimiento del servicio de agua potable, se incluye el personal de oficina relacionado con las actividades mencionadas. </t>
  </si>
  <si>
    <r>
      <t>3. Número de trabajadores cuyas labores están orientadas  a la operación y mantenimiento del servicio de drenaje sanitario, se incluye al personal de oficina relacionado con las actividades mencionadas. </t>
    </r>
    <r>
      <rPr>
        <b/>
        <sz val="11"/>
        <color rgb="FF000B19"/>
        <rFont val="Calibri Light"/>
        <family val="2"/>
        <scheme val="major"/>
      </rPr>
      <t>(número de empleados)</t>
    </r>
  </si>
  <si>
    <t>Empleados en el área de drenaje sanitario</t>
  </si>
  <si>
    <r>
      <t>4. Empleados en el área de tratamiento </t>
    </r>
    <r>
      <rPr>
        <b/>
        <sz val="11"/>
        <color rgb="FF000B19"/>
        <rFont val="Calibri Light"/>
        <family val="2"/>
        <scheme val="major"/>
      </rPr>
      <t>(número de empleados):</t>
    </r>
  </si>
  <si>
    <t>Número de trabajadores cuyas labores estén orientadas  a la operación y mantenimiento de la planta de tratamiento, se incluye al personal de oficina relacionado con las actividades mencionadas. </t>
  </si>
  <si>
    <r>
      <t>5. Empleados en el área de planeación </t>
    </r>
    <r>
      <rPr>
        <b/>
        <sz val="11"/>
        <color rgb="FF000B19"/>
        <rFont val="Calibri Light"/>
        <family val="2"/>
        <scheme val="major"/>
      </rPr>
      <t>(número de empleados):</t>
    </r>
  </si>
  <si>
    <t>Número de trabajadores cuyas labores están orientadas a definir las metas a cumplir por el Organismo Operador y la definición de las actividades y recursos para alcanzar el objetivo. </t>
  </si>
  <si>
    <r>
      <t>Total de empleados que laboran dentro del organismo: </t>
    </r>
    <r>
      <rPr>
        <b/>
        <sz val="11"/>
        <color rgb="FF2980B9"/>
        <rFont val="Calibri Light"/>
        <family val="2"/>
        <scheme val="major"/>
      </rPr>
      <t>empleados</t>
    </r>
    <r>
      <rPr>
        <sz val="11"/>
        <color rgb="FF2980B9"/>
        <rFont val="Calibri Light"/>
        <family val="2"/>
        <scheme val="major"/>
      </rPr>
      <t>.</t>
    </r>
  </si>
  <si>
    <r>
      <rPr>
        <b/>
        <sz val="11"/>
        <color rgb="FF2980B9"/>
        <rFont val="Calibri Light"/>
        <family val="2"/>
        <scheme val="major"/>
      </rPr>
      <t>Empleados</t>
    </r>
    <r>
      <rPr>
        <sz val="11"/>
        <color rgb="FF2980B9"/>
        <rFont val="Calibri Light"/>
        <family val="2"/>
        <scheme val="major"/>
      </rPr>
      <t>.</t>
    </r>
  </si>
  <si>
    <t>Número total de trabajadores del organismo operador, cualquiera que sea su régimen de contratación siempre y cuando trabajen en labores normales para la prestación de los servicios.  </t>
  </si>
  <si>
    <r>
      <t>6. Empleados certificados </t>
    </r>
    <r>
      <rPr>
        <b/>
        <sz val="11"/>
        <color rgb="FF000B19"/>
        <rFont val="Calibri Light"/>
        <family val="2"/>
        <scheme val="major"/>
      </rPr>
      <t>(número de empleados):</t>
    </r>
  </si>
  <si>
    <t>Número de trabajadores a los cuales se capacitó y evaluó con la finalidad de obtener un reconocimiento formal que avale su conocimiento, experiencia y desempeño en el Organismo Operador. (Ya están incluidos en las clasificaciones anteriores)</t>
  </si>
  <si>
    <t>1. Nombre oficial del Organismo Operador</t>
  </si>
  <si>
    <t>Especifique el nombre completo o razón social del Organismo Operador.</t>
  </si>
  <si>
    <t xml:space="preserve">JUNTA DE AGUA POTABLE, DRENAJE, ALCANTARILLADO Y SANEAMIENTO DEL
MUNICIPIO DE IRAPUATO, GTO.
</t>
  </si>
  <si>
    <t>¿Cómo lo obtengo? Decreto de creación, Reglamento, Cédula Fiscal (SAT), Alta Registro Patronal (IMSS).</t>
  </si>
  <si>
    <t>Periodo de captura: anual o cada que cambie.</t>
  </si>
  <si>
    <t>2. Nombre del presidente de consejo del organismo operador:</t>
  </si>
  <si>
    <t>Especifique el nombre completo de quien funge como presidente del consejo del Organismo Operador. En caso de contar con algún título profesional favor de anotarlo.</t>
  </si>
  <si>
    <t>¿Cómo lo obtenemos? Área de Recursos Humanos, Organigrama Laboral;</t>
  </si>
  <si>
    <t>Periodo de captura: Anual o cada que cambie.</t>
  </si>
  <si>
    <t>3. Nombre del director o administrador del organismo operador.</t>
  </si>
  <si>
    <t>Nombre completo del Director o Responsable Administrativo  del  Organismo Operador.  En caso de contar con algún título profesional favor de anotarlo.</t>
  </si>
  <si>
    <t>ING. JOSÉ LARA LONA</t>
  </si>
  <si>
    <t>4. Nombre del responsable de captura (enlace asignado):</t>
  </si>
  <si>
    <t>Especifique el nombre completo del responsable de reportar la información del Organismo Operador. En caso de contar con algún título profesional favor de anotarlo.</t>
  </si>
  <si>
    <t>¿Cómo lo obtenemos? Área de Recursos Humanos, Organigrama Laboral y Manual de Funciones;</t>
  </si>
  <si>
    <t>5. Régimen jurídico:</t>
  </si>
  <si>
    <t>Especifique el orden Jurídico actual del Organismo Operador. Se clasifica como descentralizado cuando  tienen personalidad jurídica y patrimonio propio, autonomía técnica y estructura administrativa independiente de la del Ayuntamiento. Y centralizado cuando pertenece a la administración municipal.</t>
  </si>
  <si>
    <t>DESCENTRALIZADO</t>
  </si>
  <si>
    <t>¿Cómo lo obtenemos? Decreto de creación, Reglamento;</t>
  </si>
  <si>
    <t>6. ¿Cuál es el domicilio del organismo operador?</t>
  </si>
  <si>
    <t>Señale el nombre de la calle, avenida o boulevard con el número, colonia y código postal del lugar en donde se ubican las oficinas.</t>
  </si>
  <si>
    <t>PROLONGACIÓN JUAN JOSÉ TORRES LANDA, NÚMERO 1720, COLONIA INDEPENDENCIA, C.P. 36559</t>
  </si>
  <si>
    <t>¿Cómo lo obtenemos? Cédula Fiscal (SAT), Alta Registro Patronal (IMSS).;</t>
  </si>
  <si>
    <t>7. Especifique el número de teléfono del organismo operador además del celular de la persona asignada como enlace.</t>
  </si>
  <si>
    <t>Señale un número telefónico completo, ; en caso de contar con conmutador se anotará la extensión en la cual se pueda localizar al responsable de reportar la información, así como número de celular del responsable.</t>
  </si>
  <si>
    <t>¿Cómo lo obtenemos? Recibo telefónico, Cédula Fiscal (SAT)</t>
  </si>
  <si>
    <t>8. Señale dirección de correo electrónico:</t>
  </si>
  <si>
    <t>Preferentemente señale la dirección del correo electrónico de la persona encargada de reportar y gestionar en el organismo la entrega y revisión de información. Así como también una dirección electrónica adicional que sea institucional.</t>
  </si>
  <si>
    <t>9. Registre el RFC del organismo operador.</t>
  </si>
  <si>
    <t>JAP841102C29</t>
  </si>
  <si>
    <t>¿Cómo lo obtenemos? Cédula Fiscal (SAT), Alta Registro Patronal (IMSS).</t>
  </si>
  <si>
    <t>Periodo de captura: Anual o cada que cambie</t>
  </si>
  <si>
    <t>Datos Comerciales</t>
  </si>
  <si>
    <r>
      <t>1. Localidades rurales integradas al sistema </t>
    </r>
    <r>
      <rPr>
        <b/>
        <sz val="11"/>
        <color rgb="FF000B19"/>
        <rFont val="Calibri Light"/>
        <family val="2"/>
        <scheme val="major"/>
      </rPr>
      <t>(número de localidades):</t>
    </r>
  </si>
  <si>
    <t>Número de comunidades rurales las cuales están conurbadas y/o atendidas directamente por el Organismo Operador, de las que se llevan a cabo todos los procesos de facturación y cobranza por lo cual los datos correspondientes a dichas comunidades se integran en la información solicitada. </t>
  </si>
  <si>
    <t>¿Cómo lo obtenemos? Sistemas Comerciales - Operativos.</t>
  </si>
  <si>
    <r>
      <t>2. Población atendida que radica en el municipio que se ve beneficiada con los servicios de agua potable y alcantarillado.  </t>
    </r>
    <r>
      <rPr>
        <b/>
        <sz val="11"/>
        <color rgb="FF000B19"/>
        <rFont val="Calibri Light"/>
        <family val="2"/>
        <scheme val="major"/>
      </rPr>
      <t>(número de beneficiarios)</t>
    </r>
    <r>
      <rPr>
        <sz val="11"/>
        <color rgb="FF000B19"/>
        <rFont val="Calibri Light"/>
        <family val="2"/>
        <scheme val="major"/>
      </rPr>
      <t>:</t>
    </r>
  </si>
  <si>
    <t>Señale el número de habitantes que radican dentro del municipio y son beneficiarios de los servicios que presta el organismo operador.</t>
  </si>
  <si>
    <r>
      <t>3. Tomas con servicio continuo: </t>
    </r>
    <r>
      <rPr>
        <b/>
        <sz val="11"/>
        <color rgb="FF000B19"/>
        <rFont val="Calibri Light"/>
        <family val="2"/>
        <scheme val="major"/>
      </rPr>
      <t>(unidad)</t>
    </r>
    <r>
      <rPr>
        <sz val="11"/>
        <color rgb="FF000B19"/>
        <rFont val="Calibri Light"/>
        <family val="2"/>
        <scheme val="major"/>
      </rPr>
      <t>:</t>
    </r>
  </si>
  <si>
    <t>Número de tomas que reciben el servicio de agua las 24 horas del día. </t>
  </si>
  <si>
    <r>
      <t>4. Tomas con servicio tandeado </t>
    </r>
    <r>
      <rPr>
        <b/>
        <sz val="11"/>
        <color rgb="FF000B19"/>
        <rFont val="Calibri Light"/>
        <family val="2"/>
        <scheme val="major"/>
      </rPr>
      <t>(unidad)</t>
    </r>
    <r>
      <rPr>
        <sz val="11"/>
        <color rgb="FF000B19"/>
        <rFont val="Calibri Light"/>
        <family val="2"/>
        <scheme val="major"/>
      </rPr>
      <t>:</t>
    </r>
  </si>
  <si>
    <t>Número de tomas en las que el servicio de agua no es continuo. </t>
  </si>
  <si>
    <t>¿Cómo lo obtenemos?  Sistemas Comerciales - Operativos.</t>
  </si>
  <si>
    <t>Total de tomas:</t>
  </si>
  <si>
    <t>Total de tomas con servicio continuo y/o tandeado que operan en el municipio.</t>
  </si>
  <si>
    <r>
      <t>5. Tomas domésticas de agua potable </t>
    </r>
    <r>
      <rPr>
        <b/>
        <sz val="11"/>
        <color rgb="FF000B19"/>
        <rFont val="Calibri Light"/>
        <family val="2"/>
        <scheme val="major"/>
      </rPr>
      <t>(toma):</t>
    </r>
  </si>
  <si>
    <t> No puede ser mayor al número total de tomas que hay en el municipio (servicios continuo y tandeado).</t>
  </si>
  <si>
    <t>Son aquellas conectadas en las viviendas particulares, su uso está destinado exclusivamente a cubrir las demandas de consumo humano. Serán las que actualmente están activas, se incluyen las de localidades rurales integradas al sistema.  </t>
  </si>
  <si>
    <r>
      <t>6. Tomas domésticas  en localidades rurales integradas al sistema </t>
    </r>
    <r>
      <rPr>
        <b/>
        <sz val="11"/>
        <color rgb="FF000B19"/>
        <rFont val="Calibri Light"/>
        <family val="2"/>
        <scheme val="major"/>
      </rPr>
      <t>(toma)</t>
    </r>
    <r>
      <rPr>
        <sz val="11"/>
        <color rgb="FF000B19"/>
        <rFont val="Calibri Light"/>
        <family val="2"/>
        <scheme val="major"/>
      </rPr>
      <t>:</t>
    </r>
  </si>
  <si>
    <t> La información capturada no puede ser mayor al total de tomas domésticas reportadas en la pregunta 5.</t>
  </si>
  <si>
    <t>Son todas las tomas conectadas en las viviendas particulares localizadas en las localidades clasificadas como rurales por el INEGI y que se encuentran integradas al sistema, a las que se les brinda el servicio con la infraestructura hidráulica operada y administrada por el organismo operador. Serán las que actualmente están activas.</t>
  </si>
  <si>
    <r>
      <t>7. Tomas comerciales de agua potable </t>
    </r>
    <r>
      <rPr>
        <b/>
        <sz val="11"/>
        <color rgb="FF000B19"/>
        <rFont val="Calibri Light"/>
        <family val="2"/>
        <scheme val="major"/>
      </rPr>
      <t>(Toma)</t>
    </r>
    <r>
      <rPr>
        <sz val="11"/>
        <color rgb="FF000B19"/>
        <rFont val="Calibri Light"/>
        <family val="2"/>
        <scheme val="major"/>
      </rPr>
      <t>:</t>
    </r>
  </si>
  <si>
    <t>Son aquellas conectadas a los predios que llevan a cabo una actividad económica y donde no usan el agua como un insumo directo del bien que comercializan. Serán las que actualmente están activas, se incluyen las de localidades rurales integradas al sistema.  </t>
  </si>
  <si>
    <r>
      <t>8. Tomas industriales de agua potable </t>
    </r>
    <r>
      <rPr>
        <b/>
        <sz val="11"/>
        <color rgb="FF000B19"/>
        <rFont val="Calibri Light"/>
        <family val="2"/>
        <scheme val="major"/>
      </rPr>
      <t>(toma)</t>
    </r>
    <r>
      <rPr>
        <sz val="11"/>
        <color rgb="FF000B19"/>
        <rFont val="Calibri Light"/>
        <family val="2"/>
        <scheme val="major"/>
      </rPr>
      <t>:</t>
    </r>
  </si>
  <si>
    <t>Son aquellas conectadas a los predios en donde se utiliza el agua para sus procesos productivos ya como insumo de los bienes que comercializan, o como parte del proceso de producción para la generación del artículo final, así como aquellos que utilizan el agua para lavado de artículos, prendas, muebles, maquinaria, equipo y otros elementos que intervengan en la producción de sus bienes y servicios. Serán las que actualmente están activas, se incluyen las de localidades rurales integradas al sistema.  </t>
  </si>
  <si>
    <r>
      <t>9. Tomas mixtas de agua potable </t>
    </r>
    <r>
      <rPr>
        <b/>
        <sz val="11"/>
        <color rgb="FF000B19"/>
        <rFont val="Calibri Light"/>
        <family val="2"/>
        <scheme val="major"/>
      </rPr>
      <t>(tomas)</t>
    </r>
    <r>
      <rPr>
        <sz val="11"/>
        <color rgb="FF000B19"/>
        <rFont val="Calibri Light"/>
        <family val="2"/>
        <scheme val="major"/>
      </rPr>
      <t>:</t>
    </r>
  </si>
  <si>
    <t>Son aquellas conectadas en viviendas particulares donde también llevan a cabo alguna actividad económica y donde no usan el agua como un insumo directo del bien que comercializan. Serán las que actualmente están activas, se incluyen las de localidades rurales integradas al sistema.</t>
  </si>
  <si>
    <r>
      <t>10. Tomas públicas de agua potable </t>
    </r>
    <r>
      <rPr>
        <b/>
        <sz val="11"/>
        <color rgb="FF000B19"/>
        <rFont val="Calibri Light"/>
        <family val="2"/>
        <scheme val="major"/>
      </rPr>
      <t>(tomas)</t>
    </r>
    <r>
      <rPr>
        <sz val="11"/>
        <color rgb="FF000B19"/>
        <rFont val="Calibri Light"/>
        <family val="2"/>
        <scheme val="major"/>
      </rPr>
      <t>:</t>
    </r>
  </si>
  <si>
    <t>Son aquellas conectadas en edificios o predios ocupados por el gobierno y/o de su propiedad. Serán las que actualmente están activas, se incluyen las de localidades rurales integradas al sistema.  </t>
  </si>
  <si>
    <t>Número de tomas reportadas: tomas.</t>
  </si>
  <si>
    <t>Número total de tomas reportadas; debe coincidir con el número de tomas totales con servicio continuo y tandeado.</t>
  </si>
  <si>
    <r>
      <t>11. Tomas domésticas con micro medidor </t>
    </r>
    <r>
      <rPr>
        <b/>
        <sz val="11"/>
        <color rgb="FF000B19"/>
        <rFont val="Calibri Light"/>
        <family val="2"/>
        <scheme val="major"/>
      </rPr>
      <t>(tomas)</t>
    </r>
    <r>
      <rPr>
        <sz val="11"/>
        <color rgb="FF000B19"/>
        <rFont val="Calibri Light"/>
        <family val="2"/>
        <scheme val="major"/>
      </rPr>
      <t>:</t>
    </r>
  </si>
  <si>
    <t> El número de tomas domésticas con micro medidor no puede exceder del número de tomas domésticas reportado en la pregunta 5.</t>
  </si>
  <si>
    <t>Son aquella tomas domésticas activas incluyendo  las de las localidades rurale integradas al sistema, que cuentan con un micro medidor de consumo instalado, se incluyen las tomas cuyo micro medidor no funciona.</t>
  </si>
  <si>
    <r>
      <t>12. Tomas comerciales con micro medidor </t>
    </r>
    <r>
      <rPr>
        <b/>
        <sz val="11"/>
        <color rgb="FF000B19"/>
        <rFont val="Calibri Light"/>
        <family val="2"/>
        <scheme val="major"/>
      </rPr>
      <t>(toma)</t>
    </r>
    <r>
      <rPr>
        <sz val="11"/>
        <color rgb="FF000B19"/>
        <rFont val="Calibri Light"/>
        <family val="2"/>
        <scheme val="major"/>
      </rPr>
      <t>:</t>
    </r>
  </si>
  <si>
    <t> El número de tomas comerciales con macro medidor no puede exceder al número de tomas comerciales totales.</t>
  </si>
  <si>
    <t>Son aquella tomas comerciales activas incluyendo  las de las localidades rurale integradas al sistema, que cuentan con un micro medidor de consumo instalado, se incluyen las tomas cuyo micro medidor no funciona.</t>
  </si>
  <si>
    <r>
      <t>13. Tomas industriales con micro medidor </t>
    </r>
    <r>
      <rPr>
        <b/>
        <sz val="11"/>
        <color rgb="FF000B19"/>
        <rFont val="Calibri Light"/>
        <family val="2"/>
        <scheme val="major"/>
      </rPr>
      <t>(toma)</t>
    </r>
    <r>
      <rPr>
        <sz val="11"/>
        <color rgb="FF000B19"/>
        <rFont val="Calibri Light"/>
        <family val="2"/>
        <scheme val="major"/>
      </rPr>
      <t>:</t>
    </r>
  </si>
  <si>
    <t> El número de tomas industriales con macro medidor no puede exceder al número de tomas industriales totales reportado.</t>
  </si>
  <si>
    <t>Son aquella tomas industriales activas incluyendo  las de las localidades rurale integradas al sistema, que cuentan con un micro medidor de consumo instalado, se incluyen las tomas cuyo micro medidor no funciona.</t>
  </si>
  <si>
    <r>
      <t>14. Tomas mixtas con micro medidor  </t>
    </r>
    <r>
      <rPr>
        <b/>
        <sz val="11"/>
        <color rgb="FF000B19"/>
        <rFont val="Calibri Light"/>
        <family val="2"/>
        <scheme val="major"/>
      </rPr>
      <t>(tomas)</t>
    </r>
    <r>
      <rPr>
        <sz val="11"/>
        <color rgb="FF000B19"/>
        <rFont val="Calibri Light"/>
        <family val="2"/>
        <scheme val="major"/>
      </rPr>
      <t>:</t>
    </r>
  </si>
  <si>
    <t> El número de tomas mixtas con macro medidor no puede ser mayor al número de tomas mixtas totales reportado.</t>
  </si>
  <si>
    <t>Son aquella tomas mixtas activas incluyendo  las de las localidades rurale integradas al sistema, que cuentan con un micro medidor de consumo instalado, se incluyen las tomas cuyo micro medidor no funciona.</t>
  </si>
  <si>
    <r>
      <t>15. Tomas públicas con micro medidor </t>
    </r>
    <r>
      <rPr>
        <b/>
        <sz val="11"/>
        <color rgb="FF000B19"/>
        <rFont val="Calibri Light"/>
        <family val="2"/>
        <scheme val="major"/>
      </rPr>
      <t>(tomas)</t>
    </r>
    <r>
      <rPr>
        <sz val="11"/>
        <color rgb="FF000B19"/>
        <rFont val="Calibri Light"/>
        <family val="2"/>
        <scheme val="major"/>
      </rPr>
      <t>:</t>
    </r>
  </si>
  <si>
    <t> El número de tomas públicas con macro medidor no puede ser mayor al número de tomas públicas totales reportado.</t>
  </si>
  <si>
    <t>Son aquella tomas públicas activas incluyendo  las de las localidades rurale integradas al sistema, que cuentan con un micro medidor de consumo instalado, se incluyen las tomas cuyo micro medidor no funciona.</t>
  </si>
  <si>
    <t>Tomas totales con micro medidor : tomas.</t>
  </si>
  <si>
    <t>Son las tomas totales activas incluyendo  las de las localidades rurales integradas al sistema, que cuentan con un micro medidor de consumo instalado; se incluyen las tomas cuyo micro medidor no funciona.</t>
  </si>
  <si>
    <r>
      <t>16. Tomas domésticas con micro medidor funcionando </t>
    </r>
    <r>
      <rPr>
        <b/>
        <sz val="11"/>
        <color rgb="FF000B19"/>
        <rFont val="Calibri Light"/>
        <family val="2"/>
        <scheme val="major"/>
      </rPr>
      <t>(Tomas)</t>
    </r>
    <r>
      <rPr>
        <sz val="11"/>
        <color rgb="FF000B19"/>
        <rFont val="Calibri Light"/>
        <family val="2"/>
        <scheme val="major"/>
      </rPr>
      <t>:</t>
    </r>
  </si>
  <si>
    <t> El número de tomas domésticas con micro medidor funcionando no puede ser mayor al número de tomas domésticas totales con micro medidor reportado.</t>
  </si>
  <si>
    <t>Son aquella tomas domésticas activas incluyendo  las de las localidades rurale integradas al sistema, que cuentan con un micro medidor  de consumos en buenas condiciones de operación y del cual se factura el consumo que registra.</t>
  </si>
  <si>
    <t>Tomas domésticas con micro medidor reportadas:</t>
  </si>
  <si>
    <r>
      <t>17. Tomas comerciales con micro medidor funcionando </t>
    </r>
    <r>
      <rPr>
        <b/>
        <sz val="11"/>
        <color rgb="FF000B19"/>
        <rFont val="Calibri Light"/>
        <family val="2"/>
        <scheme val="major"/>
      </rPr>
      <t>(tomas)</t>
    </r>
    <r>
      <rPr>
        <sz val="11"/>
        <color rgb="FF000B19"/>
        <rFont val="Calibri Light"/>
        <family val="2"/>
        <scheme val="major"/>
      </rPr>
      <t>:</t>
    </r>
  </si>
  <si>
    <t> El número de tomas comerciales con micro medidor funcionando no puede ser mayor al número de tomas comerciales totales con micro medidor reportado.</t>
  </si>
  <si>
    <t>Son aquella tomas comerciales activas incluyendo  las de las localidades rurale integradas al sistema, que cuentan con un micro medidor  de consumos en buenas condiciones de operación y del cual se factura el consumo que registra.</t>
  </si>
  <si>
    <r>
      <t>Tomas comerciales con micro medidor reportadas:</t>
    </r>
    <r>
      <rPr>
        <b/>
        <sz val="11"/>
        <color rgb="FFD35400"/>
        <rFont val="Calibri Light"/>
        <family val="2"/>
        <scheme val="major"/>
      </rPr>
      <t>.</t>
    </r>
  </si>
  <si>
    <r>
      <t>18. Tomas industriales con micro medidor funcionando </t>
    </r>
    <r>
      <rPr>
        <b/>
        <sz val="11"/>
        <color rgb="FF000B19"/>
        <rFont val="Calibri Light"/>
        <family val="2"/>
        <scheme val="major"/>
      </rPr>
      <t>(tomas)</t>
    </r>
    <r>
      <rPr>
        <sz val="11"/>
        <color rgb="FF000B19"/>
        <rFont val="Calibri Light"/>
        <family val="2"/>
        <scheme val="major"/>
      </rPr>
      <t>:</t>
    </r>
  </si>
  <si>
    <t> El número de tomas industriales con micro medidor funcionando no puede ser mayor al número de tomas industriales totales con micro medidor reportado.</t>
  </si>
  <si>
    <t>Son aquella tomas industriales activas incluyendo  las de las localidades rurale integradas al sistema, que cuentan con un micro medidor  de consumos en buenas condiciones de operación y del cual se factura el consumo que registra.</t>
  </si>
  <si>
    <r>
      <t>Tomas industriales con micro medidor reportadas:</t>
    </r>
    <r>
      <rPr>
        <b/>
        <sz val="11"/>
        <color rgb="FFD35400"/>
        <rFont val="Calibri Light"/>
        <family val="2"/>
        <scheme val="major"/>
      </rPr>
      <t>.</t>
    </r>
  </si>
  <si>
    <r>
      <t>19. Tomas mixtas con micro medidor funcionando </t>
    </r>
    <r>
      <rPr>
        <b/>
        <sz val="11"/>
        <color rgb="FF000B19"/>
        <rFont val="Calibri Light"/>
        <family val="2"/>
        <scheme val="major"/>
      </rPr>
      <t>(tomas)</t>
    </r>
    <r>
      <rPr>
        <sz val="11"/>
        <color rgb="FF000B19"/>
        <rFont val="Calibri Light"/>
        <family val="2"/>
        <scheme val="major"/>
      </rPr>
      <t>:</t>
    </r>
  </si>
  <si>
    <t>Tomas mixtas con micro medidor reportadas:</t>
  </si>
  <si>
    <t> El número de tomas mixtas con micro medidor funcionando no puede ser mayor al número de tomas mixtas totales con micro medidor reportado.</t>
  </si>
  <si>
    <t>Son aquella tomas mixtas activas incluyendo  las de las localidades rurale integradas al sistema, que cuentan con un micro medidor  de consumos en buenas condiciones de operación y del cual se factura el consumo que registra.</t>
  </si>
  <si>
    <r>
      <t>Tomas mixtas con micro medidor reportadas:</t>
    </r>
    <r>
      <rPr>
        <b/>
        <sz val="11"/>
        <color rgb="FFD35400"/>
        <rFont val="Calibri Light"/>
        <family val="2"/>
        <scheme val="major"/>
      </rPr>
      <t>.</t>
    </r>
  </si>
  <si>
    <r>
      <t>20. Tomas públicas con micro medidor funcionando </t>
    </r>
    <r>
      <rPr>
        <b/>
        <sz val="11"/>
        <color rgb="FF000B19"/>
        <rFont val="Calibri Light"/>
        <family val="2"/>
        <scheme val="major"/>
      </rPr>
      <t>(tomas):</t>
    </r>
  </si>
  <si>
    <t> El número de tomas públicas con micro medidor funcionando no puede ser mayor al número de tomas públicas totales con micro medidor reportado.</t>
  </si>
  <si>
    <t>Son aquella tomas públicas activas incluyendo  las de las localidades rurale integradas al sistema, que cuentan con un micro medidor  de consumos en buenas condiciones de operación y del cual se factura el consumo que registra.</t>
  </si>
  <si>
    <r>
      <t>Tomas públicas con micro medidor reportadas:</t>
    </r>
    <r>
      <rPr>
        <b/>
        <sz val="11"/>
        <color rgb="FFD35400"/>
        <rFont val="Calibri Light"/>
        <family val="2"/>
        <scheme val="major"/>
      </rPr>
      <t>.</t>
    </r>
  </si>
  <si>
    <r>
      <t>Tomas totales con micro medidor funcionando </t>
    </r>
    <r>
      <rPr>
        <b/>
        <sz val="11"/>
        <color rgb="FF2980B9"/>
        <rFont val="Calibri Light"/>
        <family val="2"/>
        <scheme val="major"/>
      </rPr>
      <t>(Tomas)</t>
    </r>
    <r>
      <rPr>
        <sz val="11"/>
        <color rgb="FF2980B9"/>
        <rFont val="Calibri Light"/>
        <family val="2"/>
        <scheme val="major"/>
      </rPr>
      <t>:</t>
    </r>
  </si>
  <si>
    <t>Son el total de tomas activas incluyendo  las de las localidades rurale integradas al sistema, que cuentan con un micro medidor  de consumos en buenas condiciones de operación y del cual se factura el consumo que registra.</t>
  </si>
  <si>
    <r>
      <t>Tomas  con micro medidor reportadas:</t>
    </r>
    <r>
      <rPr>
        <b/>
        <sz val="11"/>
        <color rgb="FFD35400"/>
        <rFont val="Calibri Light"/>
        <family val="2"/>
        <scheme val="major"/>
      </rPr>
      <t> tomas.</t>
    </r>
  </si>
  <si>
    <t>Tomas totales con micro medidor funcionando no pueden ser mayores al número de Tomas totales con micro medidor: m3.</t>
  </si>
  <si>
    <t>21. Descargas domésticas al sistema de drenaje sanitario:</t>
  </si>
  <si>
    <t>Serán las conexiones de las viviendas particulares que vierten el agua residual a la red de alcantarillado.  Se incluyen las descargas de las viviendas a las cuales no se les brinda el servicio de agua y que vierten sus aguas al sistema de drenaje y las de las localidades rurales integradas al sistema. </t>
  </si>
  <si>
    <t>22. Descargas comerciales al sistema de drenaje sanitario.</t>
  </si>
  <si>
    <t>Serán las conexiones de los comercios que vierten el agua residual a la red de alcantarillado.  Se incluyen las descargas de los comercios a los cuales no se les brinda el servicio de agua y que vierten sus aguas al sistema de drenaje y los de las localidades rurales integradas al sistema. </t>
  </si>
  <si>
    <t>23. Descargas industriales al sistema de drenaje sanitario</t>
  </si>
  <si>
    <t>Serán las conexiones de las industrias que vierten el agua residual a la red de alcantarillado.  Se incluyen las descargas de las industrias a las cuales no se les brinda el servicio de agua y que vierten sus aguas al sistema de drenaje y las de las localidades rurales integradas al sistema. </t>
  </si>
  <si>
    <t>24. Descargas de las tomas mixtas al sistema de drenaje sanitario</t>
  </si>
  <si>
    <t>Serán las conexiones de las tomas mixtas que vierten el agua residual a la red de alcantarillado.  Se incluyen las descargas de las tomas mixtas a las cuales no se les brinda el servicio de agua y que vierten sus aguas al sistema de drenaje y las de las localidades rurales integradas al sistema. </t>
  </si>
  <si>
    <t>25. Descargas de las tomas públicas al sistema de drenaje sanitario</t>
  </si>
  <si>
    <t>Serán las conexiones de las tomas públicas que vierten el agua residual a la red de alcantarillado.  Se incluyen las descargas de las tomas públicas a las cuales no se les brinda el servicio de agua y que vierten sus aguas al sistema de drenaje y las de las localidades rurales integradas al sistema. </t>
  </si>
  <si>
    <t>Total de descargas al drenaje sanitario (unidad):</t>
  </si>
  <si>
    <t>Se debe capturar el número total de descargas al drenaje sanitario con que cuenta el organismo operador.</t>
  </si>
  <si>
    <r>
      <t>26. Monto facturado por el servicio de agua de las tomas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</si>
  <si>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agua.  No se incluyen rezagos, recargos y multas.</t>
  </si>
  <si>
    <r>
      <t>27. Monto facturado por el servicio de drenaje de las descargas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</si>
  <si>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drenaje.  No se incluyen rezagos, recargos y multas.</t>
  </si>
  <si>
    <r>
      <t>28. Monto facturado por el servicio de tratamiento de las descargas domésticas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</si>
  <si>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domésticos, correspondientes al servicio de tratamiento.  No se incluyen rezagos, recargos y multas.</t>
  </si>
  <si>
    <r>
      <t>29. Monto facturado por el servicio de agua de las tomas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</si>
  <si>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agua.  No se incluyen rezagos, recargos y multas.</t>
  </si>
  <si>
    <r>
      <t>30. Monto facturado por el servicio de drenaje de las descargas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</si>
  <si>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drenaje.  No se incluyen rezagos, recargos y multas.</t>
  </si>
  <si>
    <r>
      <t>31. Monto facturado por el servicio de tratamiento de las descargas comerciales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</si>
  <si>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comerciales, correspondientes al servicio de tratamiento.  No se incluyen rezagos, recargos y multas.</t>
  </si>
  <si>
    <r>
      <t>32. Monto facturado por el servicio de agua de las tomas industriales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</si>
  <si>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industriales, correspondientes al servicio de agua.  No se incluyen rezagos, recargos y multas.</t>
  </si>
  <si>
    <r>
      <t xml:space="preserve">33. Monto facturado por el servicio de drenaje de las descargas industriales </t>
    </r>
    <r>
      <rPr>
        <b/>
        <sz val="11"/>
        <color rgb="FF000B19"/>
        <rFont val="Calibri Light"/>
        <family val="2"/>
        <scheme val="major"/>
      </rPr>
      <t>($)</t>
    </r>
  </si>
  <si>
    <t>Importe total de las facturas y/o recibos elaborados en el periodo que se reporta de los usuarios industriales, correspondientes al servicio de drenaje.  No se incluyen rezagos, recargos y multas.</t>
  </si>
  <si>
    <r>
      <t xml:space="preserve">34. Monto facturado por el servicio de tratamiento de las descargas industriales </t>
    </r>
    <r>
      <rPr>
        <b/>
        <sz val="11"/>
        <color rgb="FF000B19"/>
        <rFont val="Calibri Light"/>
        <family val="2"/>
        <scheme val="major"/>
      </rPr>
      <t>($)</t>
    </r>
  </si>
  <si>
    <t>Importe total de las facturas y/o recibos elaborados en el periodo que se reporta de los usuarios industriales, correspondientes al servicio de tratamiento.  No se incluyen rezagos, recargos y multas.</t>
  </si>
  <si>
    <r>
      <t xml:space="preserve">35. Monto facturado por el servicio de agua de las tomas mixtas </t>
    </r>
    <r>
      <rPr>
        <b/>
        <sz val="11"/>
        <color rgb="FF000B19"/>
        <rFont val="Calibri Light"/>
        <family val="2"/>
        <scheme val="major"/>
      </rPr>
      <t>($)</t>
    </r>
  </si>
  <si>
    <t>Importe total de las facturas y/o recibos elaborados en el periodo que se reporta de los usuarios mixtos, correspondientes al servicio de agua.  No se incluyen rezagos, recargos y multas.</t>
  </si>
  <si>
    <r>
      <t>36. Monto facturado por el servicio de drenaje de las descargas mixtas</t>
    </r>
    <r>
      <rPr>
        <b/>
        <sz val="11"/>
        <color rgb="FF000B19"/>
        <rFont val="Calibri Light"/>
        <family val="2"/>
        <scheme val="major"/>
      </rPr>
      <t> ($)</t>
    </r>
    <r>
      <rPr>
        <sz val="11"/>
        <color rgb="FF000B19"/>
        <rFont val="Calibri Light"/>
        <family val="2"/>
        <scheme val="major"/>
      </rPr>
      <t>:</t>
    </r>
  </si>
  <si>
    <t>Importe total de las facturas y/o recibos elaborados en el periodo que se reporta de los usuarios mixtos, correspondientes al servicio de drenaje.  No se incluyen rezagos, recargos y multas.</t>
  </si>
  <si>
    <r>
      <t>37. Monto facturado por el servicio de tratamiento de las descargas mixtas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</si>
  <si>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mixtos, correspondientes al servicio de tratamiento.  No se incluyen rezagos, recargos y multas.</t>
  </si>
  <si>
    <r>
      <t>38. Monto facturado por el servicio de agua de las tomas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</si>
  <si>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agua.  No se incluyen rezagos, recargos y multas.</t>
  </si>
  <si>
    <r>
      <t>39. Monto facturado por el servicio de drenaje de las descargas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</si>
  <si>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drenaje.  No se incluyen rezagos, recargos y multas.</t>
  </si>
  <si>
    <r>
      <t>40. Monto facturado por el servicio de tratamiento de las descargas públicas </t>
    </r>
    <r>
      <rPr>
        <b/>
        <sz val="11"/>
        <color rgb="FF000B19"/>
        <rFont val="Calibri Light"/>
        <family val="2"/>
        <scheme val="major"/>
      </rPr>
      <t>($)</t>
    </r>
    <r>
      <rPr>
        <sz val="11"/>
        <color rgb="FF000B19"/>
        <rFont val="Calibri Light"/>
        <family val="2"/>
        <scheme val="major"/>
      </rPr>
      <t>:</t>
    </r>
  </si>
  <si>
    <t>Importe total de las facturas y/o recibos elaborados en el periodo que se reporta de los usuarios  públicos, correspondientes al servicio de tratamiento.  No se incluyen rezagos, recargos y multas.</t>
  </si>
  <si>
    <t>Monto facturado total del servicio doméstico:</t>
  </si>
  <si>
    <t>.</t>
  </si>
  <si>
    <t>Importe total de las facturas y/o recibos elaborados en el periodo que se reporta de los usuarios por el doméstico. No se incluyen rezagos, recargos y multas.</t>
  </si>
  <si>
    <t>Monto facturado total del servicio comercial:</t>
  </si>
  <si>
    <t>Importe total de las facturas y/o recibos elaborados en el periodo que se reporta de los usuarios por el servicio comercial. No se incluyen rezagos, recargos y multas.</t>
  </si>
  <si>
    <t>Monto facturado total del servicio Industrial:</t>
  </si>
  <si>
    <t>Importe total de las facturas y/o recibos elaborados en el periodo que se reporta de los usuarios por el servicio industrial. No se incluyen rezagos, recargos y multas.</t>
  </si>
  <si>
    <t>Monto facturado total del servicio mixto:</t>
  </si>
  <si>
    <t>Importe total de las facturas y/o recibos elaborados en el periodo que se reporta de los usuarios por el servicio mixto. No se incluyen rezagos, recargos y multas.</t>
  </si>
  <si>
    <t>Monto facturado total del servicio público:</t>
  </si>
  <si>
    <t>Importe total de las facturas y/o recibos elaborados en el periodo que se reporta de los usuarios por el servicio público. No se incluyen rezagos, recargos y multas.</t>
  </si>
  <si>
    <t>Monto facturado total:</t>
  </si>
  <si>
    <t>Importe total de las facturas y/o recibos elaborados en el periodo que se reporta de los usuarios por los distintos servicios pretados por el organismo operador. No se incluyen rezagos, recargos y multas.</t>
  </si>
  <si>
    <t>Monto facturado total del servicio de agua:</t>
  </si>
  <si>
    <t>Importe total de las facturas y/o recibos elaborados en el periodo que se reporta de los usuarios por el servicio de agua potable. No se incluyen rezagos, recargos y multas.</t>
  </si>
  <si>
    <t>Monto facturado total del servicio de drenaje:</t>
  </si>
  <si>
    <t>Importe total de las facturas y/o recibos elaborados en el periodo que se reporta de los usuarios por el servicio de drenaje. No se incluyen rezagos, recargos y multas.</t>
  </si>
  <si>
    <t>Monto facturado total del servicio Tratamiento:</t>
  </si>
  <si>
    <t>Importe total de las facturas y/o recibos elaborados en el periodo que se reporta de los usuarios por el servicio de tratamiento. No se incluyen rezagos, recargos y multas.</t>
  </si>
  <si>
    <r>
      <t>41. Reportes recibidos </t>
    </r>
    <r>
      <rPr>
        <b/>
        <sz val="11"/>
        <color rgb="FF000B19"/>
        <rFont val="Calibri Light"/>
        <family val="2"/>
        <scheme val="major"/>
      </rPr>
      <t>(Reporte)</t>
    </r>
    <r>
      <rPr>
        <sz val="11"/>
        <color rgb="FF000B19"/>
        <rFont val="Calibri Light"/>
        <family val="2"/>
        <scheme val="major"/>
      </rPr>
      <t>:</t>
    </r>
  </si>
  <si>
    <t>Total de reclamos y avisos de los usuarios correspondientes al periodo que se reporta debidas a fallas en el servicio, falta de agua, volúmenes y montos facturados, mala atención por parte de los trabajadores del Organismo Operador, fugas, entre otros.</t>
  </si>
  <si>
    <r>
      <t>42. Reportes atendidos </t>
    </r>
    <r>
      <rPr>
        <b/>
        <sz val="11"/>
        <color rgb="FF000B19"/>
        <rFont val="Calibri Light"/>
        <family val="2"/>
        <scheme val="major"/>
      </rPr>
      <t>(Reporte)</t>
    </r>
    <r>
      <rPr>
        <sz val="11"/>
        <color rgb="FF000B19"/>
        <rFont val="Calibri Light"/>
        <family val="2"/>
        <scheme val="major"/>
      </rPr>
      <t>:</t>
    </r>
  </si>
  <si>
    <t> El número de reportes atendidos no puede ser mayor al número de reportes recibidos.</t>
  </si>
  <si>
    <t>Total de reclamos y avisos de los usuarios resueltos en el periodo que se reporta relacionados con los reportes emitidos por los usuarios.</t>
  </si>
  <si>
    <r>
      <t>El porcentaje de reportes atendidos representa un </t>
    </r>
    <r>
      <rPr>
        <b/>
        <sz val="11"/>
        <color rgb="FFF39C12"/>
        <rFont val="Calibri Light"/>
        <family val="2"/>
        <scheme val="major"/>
      </rPr>
      <t>%</t>
    </r>
    <r>
      <rPr>
        <sz val="11"/>
        <color rgb="FFF39C12"/>
        <rFont val="Calibri Light"/>
        <family val="2"/>
        <scheme val="major"/>
      </rPr>
      <t> en relación con el número de reportes recibidos.</t>
    </r>
  </si>
  <si>
    <r>
      <t>43. Volumen facturado medido doméstico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r>
      <rPr>
        <sz val="11"/>
        <color rgb="FF000B19"/>
        <rFont val="Calibri Light"/>
        <family val="2"/>
        <scheme val="major"/>
      </rPr>
      <t>:</t>
    </r>
  </si>
  <si>
    <t> Volumen facturado medido doméstico no puede ser mayor al volumen extraído total medido.</t>
  </si>
  <si>
    <t>Volumen de agua distribuido, medido y registrado por los lecturistas a las tomas domésticas.</t>
  </si>
  <si>
    <t>¿Cómo lo obtenemos? Sistemas Comerciales - Operativos (importante son solo los volumenes que reportan de los medidores).</t>
  </si>
  <si>
    <r>
      <t>44. Volumen facturado medido comercial </t>
    </r>
    <r>
      <rPr>
        <b/>
        <sz val="11"/>
        <color rgb="FF000B19"/>
        <rFont val="Calibri Light"/>
        <family val="2"/>
        <scheme val="major"/>
      </rPr>
      <t>(m</t>
    </r>
    <r>
      <rPr>
        <sz val="11"/>
        <color rgb="FF000B19"/>
        <rFont val="Calibri Light"/>
        <family val="2"/>
        <scheme val="major"/>
      </rPr>
      <t>3</t>
    </r>
    <r>
      <rPr>
        <b/>
        <sz val="11"/>
        <color rgb="FF000B19"/>
        <rFont val="Calibri Light"/>
        <family val="2"/>
        <scheme val="major"/>
      </rPr>
      <t>)</t>
    </r>
    <r>
      <rPr>
        <sz val="11"/>
        <color rgb="FF000B19"/>
        <rFont val="Calibri Light"/>
        <family val="2"/>
        <scheme val="major"/>
      </rPr>
      <t>:</t>
    </r>
  </si>
  <si>
    <t> Volumen facturado medido comercial no puede ser mayor al volumen extraído total medido.</t>
  </si>
  <si>
    <t>Volumen de agua distribuido, medido y registrado por los lecturistas a las tomas comerciales . </t>
  </si>
  <si>
    <t>45. Volumen facturado medido industrial (m3)</t>
  </si>
  <si>
    <t> No puede ser mayor al volumen extraído total medido.</t>
  </si>
  <si>
    <t>Volumen de agua distribuido, medido y registrado por los lecturistas a las tomas industriales . </t>
  </si>
  <si>
    <r>
      <t>46. Volumen facturado medido mixto </t>
    </r>
    <r>
      <rPr>
        <b/>
        <sz val="11"/>
        <color rgb="FF000B19"/>
        <rFont val="Calibri Light"/>
        <family val="2"/>
        <scheme val="major"/>
      </rPr>
      <t>(m3)</t>
    </r>
    <r>
      <rPr>
        <sz val="11"/>
        <color rgb="FF000B19"/>
        <rFont val="Calibri Light"/>
        <family val="2"/>
        <scheme val="major"/>
      </rPr>
      <t>:</t>
    </r>
  </si>
  <si>
    <t> no puede ser mayor al volumen extraído total medido.</t>
  </si>
  <si>
    <t>Volumen de agua distribuido, medido y registrado por los lecturistas a las tomas mixtas .</t>
  </si>
  <si>
    <r>
      <t>47. Volumen facturado medido público </t>
    </r>
    <r>
      <rPr>
        <b/>
        <sz val="11"/>
        <color rgb="FF000B19"/>
        <rFont val="Calibri Light"/>
        <family val="2"/>
        <scheme val="major"/>
      </rPr>
      <t>(m3)</t>
    </r>
    <r>
      <rPr>
        <sz val="11"/>
        <color rgb="FF000B19"/>
        <rFont val="Calibri Light"/>
        <family val="2"/>
        <scheme val="major"/>
      </rPr>
      <t>:</t>
    </r>
  </si>
  <si>
    <t>Volumen de agua distribuido, medido y registrado por los lecturistas a las tomas públicas..</t>
  </si>
  <si>
    <t>Volumen facturado medido total:</t>
  </si>
  <si>
    <r>
      <rPr>
        <b/>
        <sz val="11"/>
        <color rgb="FF2980B9"/>
        <rFont val="Calibri Light"/>
        <family val="2"/>
        <scheme val="major"/>
      </rPr>
      <t>m3</t>
    </r>
    <r>
      <rPr>
        <sz val="11"/>
        <color theme="1"/>
        <rFont val="Calibri"/>
        <family val="2"/>
        <scheme val="minor"/>
      </rPr>
      <t/>
    </r>
  </si>
  <si>
    <r>
      <t>48. Volumen facturado estimado doméstico </t>
    </r>
    <r>
      <rPr>
        <b/>
        <sz val="11"/>
        <color rgb="FF000B19"/>
        <rFont val="Calibri Light"/>
        <family val="2"/>
        <scheme val="major"/>
      </rPr>
      <t>(m3)</t>
    </r>
    <r>
      <rPr>
        <sz val="11"/>
        <color rgb="FF000B19"/>
        <rFont val="Calibri Light"/>
        <family val="2"/>
        <scheme val="major"/>
      </rPr>
      <t>:</t>
    </r>
  </si>
  <si>
    <t> No puede ser mayor al volumen extraído total .</t>
  </si>
  <si>
    <t>Volumen consumido por los usuarios domésticos que no cuentan con un micro medidor o no opera correctamente. Se puede estimar de la sig. manera: Efectuando muestreos de las tomas con medidores instalados en períodos de tiempo variable o efectuando una estimación basada en los consumos de las tomas con medidor. </t>
  </si>
  <si>
    <t>¿Cómo lo obtenemos? Sistemas Comerciales - Operativos (importante son solo los volumenes que reportan de los medidores).</t>
  </si>
  <si>
    <r>
      <t>49. Volumen facturado estimado comercial </t>
    </r>
    <r>
      <rPr>
        <b/>
        <sz val="11"/>
        <color rgb="FF000B19"/>
        <rFont val="Calibri Light"/>
        <family val="2"/>
        <scheme val="major"/>
      </rPr>
      <t>(m3)</t>
    </r>
    <r>
      <rPr>
        <sz val="11"/>
        <color rgb="FF000B19"/>
        <rFont val="Calibri Light"/>
        <family val="2"/>
        <scheme val="major"/>
      </rPr>
      <t>:</t>
    </r>
  </si>
  <si>
    <t>Volumen consumido por los usuarios comerciales que no cuentan con un micro medidor o no opera correctamente. Se puede estimar de la misma forma en que se estima el volumen consumido estimado doméstico. </t>
  </si>
  <si>
    <r>
      <t>50. Volumen facturado estimado industrial </t>
    </r>
    <r>
      <rPr>
        <b/>
        <sz val="11"/>
        <color rgb="FF000B19"/>
        <rFont val="Calibri Light"/>
        <family val="2"/>
        <scheme val="major"/>
      </rPr>
      <t>(m3)</t>
    </r>
    <r>
      <rPr>
        <sz val="11"/>
        <color rgb="FF000B19"/>
        <rFont val="Calibri Light"/>
        <family val="2"/>
        <scheme val="major"/>
      </rPr>
      <t>:</t>
    </r>
  </si>
  <si>
    <t>Volumen consumido por los usuarios industriales que no cuentan con un micro medidor o no opera correctamente. Se puede estimar de la misma forma en que se estima el volumen consumido estimado doméstico. </t>
  </si>
  <si>
    <r>
      <t>51. Volumen facturado estimado mixto </t>
    </r>
    <r>
      <rPr>
        <b/>
        <sz val="11"/>
        <color rgb="FF000B19"/>
        <rFont val="Calibri Light"/>
        <family val="2"/>
        <scheme val="major"/>
      </rPr>
      <t>(m3)</t>
    </r>
    <r>
      <rPr>
        <sz val="11"/>
        <color rgb="FF000B19"/>
        <rFont val="Calibri Light"/>
        <family val="2"/>
        <scheme val="major"/>
      </rPr>
      <t>:</t>
    </r>
  </si>
  <si>
    <t>Volumen consumido por los usuarios mixtos que no cuenta con un micro medidor o no opera correctamente. Se puede estimar de la misma forma en que se estima el volumen consumido estimado doméstico.</t>
  </si>
  <si>
    <r>
      <t>52. Volumen facturado estimado público </t>
    </r>
    <r>
      <rPr>
        <b/>
        <sz val="11"/>
        <color rgb="FF000B19"/>
        <rFont val="Calibri Light"/>
        <family val="2"/>
        <scheme val="major"/>
      </rPr>
      <t>(m3)</t>
    </r>
    <r>
      <rPr>
        <sz val="11"/>
        <color rgb="FF000B19"/>
        <rFont val="Calibri Light"/>
        <family val="2"/>
        <scheme val="major"/>
      </rPr>
      <t>:</t>
    </r>
  </si>
  <si>
    <t>Volumen consumido por los usuarios publicos que no cuenta con un micro medidor o no opera correctamente. Se puede estimar de la misma forma en que se estima el volumen consumido estimado doméstico.</t>
  </si>
  <si>
    <t>El volumen facturado  total estimado y medido es:</t>
  </si>
  <si>
    <r>
      <t>53. Volumen de agua distribuido en pipas </t>
    </r>
    <r>
      <rPr>
        <b/>
        <sz val="11"/>
        <color rgb="FF000B19"/>
        <rFont val="Calibri Light"/>
        <family val="2"/>
        <scheme val="major"/>
      </rPr>
      <t>(m3)</t>
    </r>
    <r>
      <rPr>
        <sz val="11"/>
        <color rgb="FF000B19"/>
        <rFont val="Calibri Light"/>
        <family val="2"/>
        <scheme val="major"/>
      </rPr>
      <t>:</t>
    </r>
  </si>
  <si>
    <t>Cantidad de agua que se distribuyó a la población mediante pipas. </t>
  </si>
  <si>
    <r>
      <t>54. Deudores que forman la cartera vencida </t>
    </r>
    <r>
      <rPr>
        <b/>
        <sz val="11"/>
        <color rgb="FF000B19"/>
        <rFont val="Calibri Light"/>
        <family val="2"/>
        <scheme val="major"/>
      </rPr>
      <t>(número de deudores)</t>
    </r>
  </si>
  <si>
    <t>Cantidad total de usuarios que no han cubierto su pago a la fecha de su vencimiento, serán los que su deuda esta incluida en la cartera vencida. </t>
  </si>
  <si>
    <r>
      <t>55. Usuarios con pago a tiempo </t>
    </r>
    <r>
      <rPr>
        <b/>
        <sz val="11"/>
        <color rgb="FF000B19"/>
        <rFont val="Calibri Light"/>
        <family val="2"/>
        <scheme val="major"/>
      </rPr>
      <t>(n</t>
    </r>
    <r>
      <rPr>
        <b/>
        <u/>
        <sz val="11"/>
        <color rgb="FF000B19"/>
        <rFont val="Calibri Light"/>
        <family val="2"/>
        <scheme val="major"/>
      </rPr>
      <t>úmero de usuarios)</t>
    </r>
    <r>
      <rPr>
        <u/>
        <sz val="11"/>
        <color rgb="FF000B19"/>
        <rFont val="Calibri Light"/>
        <family val="2"/>
        <scheme val="major"/>
      </rPr>
      <t>:</t>
    </r>
  </si>
  <si>
    <t>Es el número de usuarios que pagan su factura y/o recibo en tiempo.</t>
  </si>
  <si>
    <r>
      <t>56. Cartera vencida tomas domésticas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</si>
  <si>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domésticos a la fecha de su vencimiento. </t>
  </si>
  <si>
    <r>
      <t>57. Cartera vencida tomas comerciales </t>
    </r>
    <r>
      <rPr>
        <b/>
        <sz val="11"/>
        <color rgb="FF000B19"/>
        <rFont val="Calibri Light"/>
        <family val="2"/>
        <scheme val="major"/>
      </rPr>
      <t>($)</t>
    </r>
    <r>
      <rPr>
        <sz val="11"/>
        <color rgb="FF000B19"/>
        <rFont val="Calibri Light"/>
        <family val="2"/>
        <scheme val="major"/>
      </rPr>
      <t>:</t>
    </r>
  </si>
  <si>
    <t>Monto constituido contablementelas por las facturas y/o recibos que no han sido pagados por los usuarios comerciales a la fecha de su vencimiento. </t>
  </si>
  <si>
    <r>
      <t>58. Cartera vencida tomas industriales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</si>
  <si>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industriales a la fecha de su vencimiento. </t>
  </si>
  <si>
    <r>
      <t>59. Cartera vencida tomas mixtas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</si>
  <si>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mixtos a la fecha de su vencimiento. </t>
  </si>
  <si>
    <r>
      <t>60. Cartera vencida tomas públicas </t>
    </r>
    <r>
      <rPr>
        <b/>
        <sz val="11"/>
        <color rgb="FF000B19"/>
        <rFont val="Calibri Light"/>
        <family val="2"/>
        <scheme val="major"/>
      </rPr>
      <t>($)</t>
    </r>
    <r>
      <rPr>
        <sz val="11"/>
        <color rgb="FF000B19"/>
        <rFont val="Calibri Light"/>
        <family val="2"/>
        <scheme val="major"/>
      </rPr>
      <t>:</t>
    </r>
  </si>
  <si>
    <t>Monto constituido contablemente por las facturas y/o recibos que no han sido pagados por los usuarios públicos a la fecha de su vencimiento. </t>
  </si>
  <si>
    <t>La cartera vencida total es por ($):</t>
  </si>
  <si>
    <t>pesos.</t>
  </si>
  <si>
    <t>Monto constituido contablemente por las facturas y/o recibos que no han sido pagados por todos los usuarios a la fecha de su vencimiento. </t>
  </si>
  <si>
    <r>
      <t>61. Periodo para considerar una cuenta  respecto a la fecha de vencimiento para considerarse cartera vencida </t>
    </r>
    <r>
      <rPr>
        <b/>
        <sz val="11"/>
        <color rgb="FF000B19"/>
        <rFont val="Calibri Light"/>
        <family val="2"/>
        <scheme val="major"/>
      </rPr>
      <t>(meses):</t>
    </r>
  </si>
  <si>
    <r>
      <t>62. Volumen cobrado doméstico </t>
    </r>
    <r>
      <rPr>
        <b/>
        <sz val="11"/>
        <color rgb="FF000B19"/>
        <rFont val="Calibri Light"/>
        <family val="2"/>
        <scheme val="major"/>
      </rPr>
      <t>(m3)</t>
    </r>
    <r>
      <rPr>
        <sz val="11"/>
        <color rgb="FF000B19"/>
        <rFont val="Calibri Light"/>
        <family val="2"/>
        <scheme val="major"/>
      </rPr>
      <t>:</t>
    </r>
  </si>
  <si>
    <t>Volumen de agua registrado en los recibos que los usuarios domésticos pagaron en el periodo, incluye los ajustes realizados en los consumos por quejas recibidas, entre otros. </t>
  </si>
  <si>
    <r>
      <t>63.  Volumen cobrado comercial </t>
    </r>
    <r>
      <rPr>
        <b/>
        <sz val="11"/>
        <color rgb="FF000B19"/>
        <rFont val="Calibri Light"/>
        <family val="2"/>
        <scheme val="major"/>
      </rPr>
      <t>(m3)</t>
    </r>
    <r>
      <rPr>
        <sz val="11"/>
        <color rgb="FF000B19"/>
        <rFont val="Calibri Light"/>
        <family val="2"/>
        <scheme val="major"/>
      </rPr>
      <t>:</t>
    </r>
  </si>
  <si>
    <t>Volumen de agua registrado en los recibos que los usuarios comerciales pagaron en el periodo,  incluye los ajustes realizados en los consumos por quejas recibidas, entre otros.</t>
  </si>
  <si>
    <r>
      <t>64.  Volumen cobrado industrial </t>
    </r>
    <r>
      <rPr>
        <b/>
        <sz val="11"/>
        <color rgb="FF000B19"/>
        <rFont val="Calibri Light"/>
        <family val="2"/>
        <scheme val="major"/>
      </rPr>
      <t>(m3)</t>
    </r>
    <r>
      <rPr>
        <sz val="11"/>
        <color rgb="FF000B19"/>
        <rFont val="Calibri Light"/>
        <family val="2"/>
        <scheme val="major"/>
      </rPr>
      <t>:</t>
    </r>
  </si>
  <si>
    <t>Volumen de agua registrado en los recibos que los usuarios industriales pagaron en el periodo,  incluye los ajustes realizados en los consumos por quejas recibidas, entre otros.</t>
  </si>
  <si>
    <r>
      <t>65.  Volumen cobrado mixto </t>
    </r>
    <r>
      <rPr>
        <b/>
        <sz val="11"/>
        <color rgb="FF000B19"/>
        <rFont val="Calibri Light"/>
        <family val="2"/>
        <scheme val="major"/>
      </rPr>
      <t>(m3)</t>
    </r>
    <r>
      <rPr>
        <sz val="11"/>
        <color rgb="FF000B19"/>
        <rFont val="Calibri Light"/>
        <family val="2"/>
        <scheme val="major"/>
      </rPr>
      <t>:</t>
    </r>
  </si>
  <si>
    <t>Volumen de agua registrado en los recibos que los usuarios mixtos pagaron en el periodo,  incluye los ajustes realizados en los consumos por quejas recibidas, entre otros.</t>
  </si>
  <si>
    <r>
      <t>66. Volumen cobrado público </t>
    </r>
    <r>
      <rPr>
        <b/>
        <sz val="11"/>
        <color rgb="FF000B19"/>
        <rFont val="Calibri Light"/>
        <family val="2"/>
        <scheme val="major"/>
      </rPr>
      <t>(m3)</t>
    </r>
    <r>
      <rPr>
        <sz val="11"/>
        <color rgb="FF000B19"/>
        <rFont val="Calibri Light"/>
        <family val="2"/>
        <scheme val="major"/>
      </rPr>
      <t>:</t>
    </r>
  </si>
  <si>
    <t>Volumen de agua registrado en los recibos que los usuarios públicos pagaron en el periodo,  incluye los ajustes realizados en los consumos por quejas recibidas, entre otros.</t>
  </si>
  <si>
    <r>
      <t>Volumen total cobrado </t>
    </r>
    <r>
      <rPr>
        <b/>
        <sz val="11"/>
        <color rgb="FF2980B9"/>
        <rFont val="Calibri Light"/>
        <family val="2"/>
        <scheme val="major"/>
      </rPr>
      <t>(m3)</t>
    </r>
    <r>
      <rPr>
        <sz val="11"/>
        <color rgb="FF2980B9"/>
        <rFont val="Calibri Light"/>
        <family val="2"/>
        <scheme val="major"/>
      </rPr>
      <t>:</t>
    </r>
  </si>
  <si>
    <t>Volumen de agua registrado en los recibos que todos los usuarios pagaron en el periodo,  incluye los ajustes realizados en los consumos por quejas recibidas, entre otros.</t>
  </si>
  <si>
    <t>El Volumen total cobrado no puede ser mayor al Volumen facturado total: m3.</t>
  </si>
  <si>
    <t>¿Cómo lo obtenemos? Sistema Contable, Balanza de Comprobación, Estado de Situación Financiera, Estado de Actividades, Estado Analítico del Egreso. Total de gastos sin considerar la depreciación</t>
  </si>
  <si>
    <t>ARQ. LUIS FERNANDO MICHEL BARBOSA</t>
  </si>
  <si>
    <r>
      <t>El dato capturado en la pregunta 1 del volumen asignado por CONAGUA es de: </t>
    </r>
    <r>
      <rPr>
        <b/>
        <sz val="11"/>
        <color rgb="FFD35400"/>
        <rFont val="Calibri Light"/>
        <family val="2"/>
        <scheme val="major"/>
      </rPr>
      <t>m3.</t>
    </r>
  </si>
  <si>
    <t>Teléfono: 462 6069100 Ext. 157</t>
  </si>
  <si>
    <t>behernandez@japami.gob.mx</t>
  </si>
  <si>
    <t>SIOO2023</t>
  </si>
  <si>
    <t>Hipoclorito de sodio 12 y 13% y gas cloro</t>
  </si>
  <si>
    <t>BENJAMIN ROBERTO HERNÁNDEZ MORALES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</si>
</sst>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4" formatCode="_-&quot;$&quot;* #,##0.00_-;\-&quot;$&quot;* #,##0.00_-;_-&quot;$&quot;* &quot;-&quot;??_-;_-@_-"/>
    <numFmt numFmtId="43" formatCode="_-* #,##0.00_-;\-* #,##0.00_-;_-* &quot;-&quot;??_-;_-@_-"/>
    <numFmt numFmtId="164" formatCode="_-* #,##0_-;\-* #,##0_-;_-* &quot;-&quot;??_-;_-@_-"/>
    <numFmt numFmtId="165" formatCode="_0* #,##0.00;\-* #,##0.00_0;* &quot;0.00&quot;;_-@_-"/>
    <numFmt numFmtId="166" formatCode="_(* #,##0.00_);_(* \(#,##0.00\);_(* &quot;-&quot;??_);_(@_)"/>
    <numFmt numFmtId="167" formatCode="0.0"/>
    <numFmt numFmtId="168" formatCode="_-&quot;$&quot;* #,##0_-;\-&quot;$&quot;* #,##0_-;_-&quot;$&quot;* &quot;-&quot;??_-;_-@_-"/>
  </numFmts>
  <fonts count="32" x14ac:knownFonts="1">
    <font>
      <sz val="11"/>
      <color theme="1"/>
      <name val="Calibri"/>
      <family val="2"/>
      <scheme val="minor"/>
    </font>
    <font>
      <sz val="11"/>
      <color theme="1"/>
      <name val="Calibri Light"/>
      <family val="2"/>
      <scheme val="major"/>
    </font>
    <font>
      <sz val="11"/>
      <color rgb="FF000B19"/>
      <name val="Calibri Light"/>
      <family val="2"/>
      <scheme val="major"/>
    </font>
    <font>
      <sz val="11"/>
      <color rgb="FF328637"/>
      <name val="Calibri Light"/>
      <family val="2"/>
      <scheme val="major"/>
    </font>
    <font>
      <b/>
      <sz val="11"/>
      <color rgb="FF328637"/>
      <name val="Calibri Light"/>
      <family val="2"/>
      <scheme val="major"/>
    </font>
    <font>
      <b/>
      <sz val="11"/>
      <color rgb="FF000B19"/>
      <name val="Calibri Light"/>
      <family val="2"/>
      <scheme val="major"/>
    </font>
    <font>
      <b/>
      <sz val="11"/>
      <color rgb="FF2980B9"/>
      <name val="Calibri Light"/>
      <family val="2"/>
      <scheme val="major"/>
    </font>
    <font>
      <sz val="11"/>
      <color rgb="FFD35400"/>
      <name val="Calibri Light"/>
      <family val="2"/>
      <scheme val="major"/>
    </font>
    <font>
      <b/>
      <sz val="11"/>
      <color rgb="FFD35400"/>
      <name val="Calibri Light"/>
      <family val="2"/>
      <scheme val="major"/>
    </font>
    <font>
      <sz val="11"/>
      <color rgb="FFE67E22"/>
      <name val="Calibri Light"/>
      <family val="2"/>
      <scheme val="major"/>
    </font>
    <font>
      <b/>
      <sz val="11"/>
      <color rgb="FFE67E22"/>
      <name val="Calibri Light"/>
      <family val="2"/>
      <scheme val="major"/>
    </font>
    <font>
      <sz val="10"/>
      <color theme="1"/>
      <name val="Calibri Light"/>
      <family val="2"/>
      <scheme val="major"/>
    </font>
    <font>
      <b/>
      <sz val="10"/>
      <color theme="1"/>
      <name val="Calibri Light"/>
      <family val="2"/>
      <scheme val="major"/>
    </font>
    <font>
      <b/>
      <sz val="18"/>
      <color rgb="FF000B19"/>
      <name val="Calibri Light"/>
      <family val="2"/>
      <scheme val="major"/>
    </font>
    <font>
      <sz val="11"/>
      <color theme="1"/>
      <name val="Calibri"/>
      <family val="2"/>
      <scheme val="minor"/>
    </font>
    <font>
      <sz val="11"/>
      <color theme="5"/>
      <name val="Calibri Light"/>
      <family val="2"/>
      <scheme val="major"/>
    </font>
    <font>
      <sz val="11"/>
      <color rgb="FF2980B9"/>
      <name val="Calibri Light"/>
      <family val="2"/>
      <scheme val="major"/>
    </font>
    <font>
      <b/>
      <sz val="18"/>
      <color theme="1"/>
      <name val="Calibri Light"/>
      <family val="2"/>
      <scheme val="major"/>
    </font>
    <font>
      <sz val="10"/>
      <color rgb="FF000B19"/>
      <name val="Calibri Light"/>
      <family val="2"/>
      <scheme val="major"/>
    </font>
    <font>
      <sz val="10"/>
      <color rgb="FF328637"/>
      <name val="Calibri Light"/>
      <family val="2"/>
      <scheme val="major"/>
    </font>
    <font>
      <u/>
      <sz val="11"/>
      <color theme="10"/>
      <name val="Calibri"/>
      <family val="2"/>
      <scheme val="minor"/>
    </font>
    <font>
      <b/>
      <sz val="10"/>
      <color rgb="FF000B19"/>
      <name val="Calibri Light"/>
      <family val="2"/>
      <scheme val="major"/>
    </font>
    <font>
      <b/>
      <sz val="11"/>
      <color rgb="FF660000"/>
      <name val="Calibri Light"/>
      <family val="2"/>
      <scheme val="major"/>
    </font>
    <font>
      <sz val="11"/>
      <color rgb="FFF39C12"/>
      <name val="Calibri Light"/>
      <family val="2"/>
      <scheme val="major"/>
    </font>
    <font>
      <b/>
      <sz val="11"/>
      <color rgb="FFF39C12"/>
      <name val="Calibri Light"/>
      <family val="2"/>
      <scheme val="major"/>
    </font>
    <font>
      <b/>
      <u/>
      <sz val="11"/>
      <color rgb="FF000B19"/>
      <name val="Calibri Light"/>
      <family val="2"/>
      <scheme val="major"/>
    </font>
    <font>
      <u/>
      <sz val="11"/>
      <color rgb="FF000B19"/>
      <name val="Calibri Light"/>
      <family val="2"/>
      <scheme val="major"/>
    </font>
    <font>
      <sz val="11"/>
      <color indexed="8"/>
      <name val="Calibri"/>
      <family val="2"/>
    </font>
    <font>
      <sz val="8"/>
      <color indexed="8"/>
      <name val="Arial"/>
      <family val="2"/>
    </font>
    <font>
      <sz val="10"/>
      <name val="Calibri Light"/>
      <family val="2"/>
      <scheme val="major"/>
    </font>
    <font>
      <b/>
      <sz val="10"/>
      <name val="Calibri Light"/>
      <family val="2"/>
      <scheme val="major"/>
    </font>
    <font>
      <sz val="11"/>
      <name val="Calibri"/>
      <family val="2"/>
      <scheme val="minor"/>
    </font>
  </fonts>
  <fills count="3">
    <fill>
      <patternFill patternType="none"/>
    </fill>
    <fill>
      <patternFill patternType="gray125"/>
    </fill>
    <fill>
      <patternFill patternType="solid">
        <fgColor theme="8" tint="0.79998168889431442"/>
        <bgColor indexed="64"/>
      </patternFill>
    </fill>
  </fills>
  <borders count="23">
    <border>
      <left/>
      <right/>
      <top/>
      <bottom/>
      <diagonal/>
    </border>
    <border>
      <left style="medium">
        <color theme="8"/>
      </left>
      <right style="thin">
        <color theme="8"/>
      </right>
      <top style="medium">
        <color theme="8"/>
      </top>
      <bottom style="thin">
        <color theme="8"/>
      </bottom>
      <diagonal/>
    </border>
    <border>
      <left style="medium">
        <color theme="8"/>
      </left>
      <right style="thin">
        <color theme="8"/>
      </right>
      <top style="thin">
        <color theme="8"/>
      </top>
      <bottom style="medium">
        <color theme="8"/>
      </bottom>
      <diagonal/>
    </border>
    <border>
      <left style="thin">
        <color theme="8"/>
      </left>
      <right style="thin">
        <color theme="8"/>
      </right>
      <top style="thin">
        <color theme="8"/>
      </top>
      <bottom style="medium">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right/>
      <top style="thin">
        <color theme="4"/>
      </top>
      <bottom/>
      <diagonal/>
    </border>
    <border>
      <left style="medium">
        <color theme="8"/>
      </left>
      <right/>
      <top style="medium">
        <color theme="8"/>
      </top>
      <bottom style="thin">
        <color theme="8"/>
      </bottom>
      <diagonal/>
    </border>
    <border>
      <left style="thin">
        <color theme="8"/>
      </left>
      <right/>
      <top style="thin">
        <color theme="8"/>
      </top>
      <bottom style="medium">
        <color theme="8"/>
      </bottom>
      <diagonal/>
    </border>
    <border>
      <left style="medium">
        <color theme="8"/>
      </left>
      <right style="medium">
        <color theme="8"/>
      </right>
      <top style="medium">
        <color theme="8"/>
      </top>
      <bottom style="medium">
        <color theme="8"/>
      </bottom>
      <diagonal/>
    </border>
    <border>
      <left style="medium">
        <color theme="8"/>
      </left>
      <right style="medium">
        <color theme="8"/>
      </right>
      <top style="medium">
        <color theme="8"/>
      </top>
      <bottom style="thin">
        <color theme="8"/>
      </bottom>
      <diagonal/>
    </border>
    <border>
      <left style="medium">
        <color theme="8"/>
      </left>
      <right style="medium">
        <color theme="8"/>
      </right>
      <top style="thin">
        <color theme="8"/>
      </top>
      <bottom style="medium">
        <color theme="8"/>
      </bottom>
      <diagonal/>
    </border>
    <border>
      <left style="medium">
        <color theme="8"/>
      </left>
      <right/>
      <top/>
      <bottom/>
      <diagonal/>
    </border>
  </borders>
  <cellStyleXfs count="5">
    <xf numFmtId="0" fontId="0" fillId="0" borderId="0"/>
    <xf numFmtId="43" fontId="14" fillId="0" borderId="0" applyFont="0" applyFill="0" applyBorder="0" applyAlignment="0" applyProtection="0"/>
    <xf numFmtId="0" fontId="20" fillId="0" borderId="0" applyNumberFormat="0" applyFill="0" applyBorder="0" applyAlignment="0" applyProtection="0"/>
    <xf numFmtId="43" fontId="27" fillId="0" borderId="0"/>
    <xf numFmtId="9" fontId="14" fillId="0" borderId="0" applyFont="0" applyFill="0" applyBorder="0" applyAlignment="0" applyProtection="0"/>
  </cellStyleXfs>
  <cellXfs count="175">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vertical="center"/>
    </xf>
    <xf numFmtId="0" fontId="3" fillId="0" borderId="0" xfId="0" applyFont="1" applyAlignment="1">
      <alignment horizontal="justify" vertical="center" wrapText="1"/>
    </xf>
    <xf numFmtId="0" fontId="7" fillId="0" borderId="0" xfId="0" applyFont="1" applyAlignment="1">
      <alignment horizontal="justify" vertical="center" wrapText="1"/>
    </xf>
    <xf numFmtId="0" fontId="6" fillId="0" borderId="0" xfId="0" applyFont="1" applyAlignment="1">
      <alignment vertical="center" wrapText="1"/>
    </xf>
    <xf numFmtId="0" fontId="5" fillId="0" borderId="0" xfId="0" applyFont="1" applyAlignment="1">
      <alignment horizontal="justify" vertical="center" wrapText="1"/>
    </xf>
    <xf numFmtId="0" fontId="2" fillId="0" borderId="0" xfId="0" applyFont="1" applyAlignment="1">
      <alignment horizontal="justify" vertical="center" wrapText="1"/>
    </xf>
    <xf numFmtId="0" fontId="11"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wrapText="1"/>
    </xf>
    <xf numFmtId="0" fontId="7" fillId="0" borderId="0" xfId="0" applyFont="1" applyAlignment="1">
      <alignment horizontal="left" vertical="center" wrapText="1"/>
    </xf>
    <xf numFmtId="0" fontId="9" fillId="0" borderId="0" xfId="0" applyFont="1" applyAlignment="1">
      <alignment horizontal="left" vertical="center" wrapText="1"/>
    </xf>
    <xf numFmtId="0" fontId="6" fillId="0" borderId="0" xfId="0" applyFont="1" applyAlignment="1">
      <alignment vertical="center"/>
    </xf>
    <xf numFmtId="0" fontId="12" fillId="0" borderId="0" xfId="0" applyFont="1" applyAlignment="1">
      <alignment vertical="center"/>
    </xf>
    <xf numFmtId="0" fontId="5" fillId="0" borderId="0" xfId="0" applyFont="1" applyAlignment="1">
      <alignment vertical="center"/>
    </xf>
    <xf numFmtId="0" fontId="3" fillId="0" borderId="0" xfId="0" applyFont="1" applyAlignment="1">
      <alignment horizontal="left" vertical="center"/>
    </xf>
    <xf numFmtId="0" fontId="6" fillId="0" borderId="0" xfId="0" applyFont="1" applyAlignment="1">
      <alignment horizontal="justify" vertical="center" wrapText="1"/>
    </xf>
    <xf numFmtId="0" fontId="11" fillId="0" borderId="0" xfId="0" applyFont="1"/>
    <xf numFmtId="0" fontId="1" fillId="0" borderId="0" xfId="0" applyFont="1"/>
    <xf numFmtId="0" fontId="15" fillId="0" borderId="0" xfId="0" applyFont="1" applyAlignment="1">
      <alignment horizontal="left" vertical="center" wrapText="1" indent="1"/>
    </xf>
    <xf numFmtId="0" fontId="3" fillId="0" borderId="0" xfId="0" applyFont="1" applyAlignment="1">
      <alignment horizontal="left" vertical="center" wrapText="1" indent="1"/>
    </xf>
    <xf numFmtId="0" fontId="2" fillId="0" borderId="0" xfId="0" applyFont="1"/>
    <xf numFmtId="0" fontId="16" fillId="0" borderId="0" xfId="0" applyFont="1" applyAlignment="1">
      <alignment horizontal="justify" vertical="center" wrapText="1"/>
    </xf>
    <xf numFmtId="0" fontId="16" fillId="0" borderId="0" xfId="0" applyFont="1"/>
    <xf numFmtId="0" fontId="7" fillId="0" borderId="0" xfId="0" applyFont="1" applyAlignment="1">
      <alignment horizontal="left" vertical="center" wrapText="1" indent="1"/>
    </xf>
    <xf numFmtId="0" fontId="2" fillId="0" borderId="0" xfId="0" applyFont="1" applyAlignment="1">
      <alignment horizontal="left" vertical="center" wrapText="1" indent="1"/>
    </xf>
    <xf numFmtId="0" fontId="16" fillId="0" borderId="0" xfId="0" applyFont="1" applyAlignment="1">
      <alignment vertical="center" wrapText="1"/>
    </xf>
    <xf numFmtId="0" fontId="18" fillId="0" borderId="0" xfId="0" applyFont="1" applyAlignment="1">
      <alignment vertical="center" wrapText="1"/>
    </xf>
    <xf numFmtId="0" fontId="18" fillId="0" borderId="0" xfId="0" applyFont="1" applyAlignment="1">
      <alignment horizontal="left" vertical="center" wrapText="1" indent="1"/>
    </xf>
    <xf numFmtId="0" fontId="19" fillId="0" borderId="0" xfId="0" applyFont="1" applyAlignment="1">
      <alignment horizontal="left" vertical="center" wrapText="1" indent="1"/>
    </xf>
    <xf numFmtId="0" fontId="18" fillId="0" borderId="0" xfId="0" applyFont="1"/>
    <xf numFmtId="0" fontId="19" fillId="0" borderId="0" xfId="0" applyFont="1" applyAlignment="1">
      <alignment vertical="center" wrapText="1"/>
    </xf>
    <xf numFmtId="0" fontId="21" fillId="0" borderId="0" xfId="0" applyFont="1" applyAlignment="1">
      <alignment vertical="center" wrapText="1"/>
    </xf>
    <xf numFmtId="0" fontId="9" fillId="0" borderId="0" xfId="0" applyFont="1" applyAlignment="1">
      <alignment horizontal="left" vertical="center" wrapText="1" indent="1"/>
    </xf>
    <xf numFmtId="0" fontId="22" fillId="0" borderId="0" xfId="0" applyFont="1"/>
    <xf numFmtId="0" fontId="1" fillId="0" borderId="0" xfId="0" applyFont="1" applyAlignment="1">
      <alignment vertical="center" wrapText="1"/>
    </xf>
    <xf numFmtId="0" fontId="23" fillId="0" borderId="0" xfId="0" applyFont="1" applyAlignment="1">
      <alignment horizontal="justify" vertical="center" wrapText="1"/>
    </xf>
    <xf numFmtId="0" fontId="1" fillId="0" borderId="0" xfId="0" applyFont="1" applyAlignment="1">
      <alignment horizontal="left" vertical="center" wrapText="1" indent="1"/>
    </xf>
    <xf numFmtId="0" fontId="4" fillId="0" borderId="0" xfId="0" applyFont="1" applyAlignment="1">
      <alignment horizontal="left" vertical="center" wrapText="1" indent="1"/>
    </xf>
    <xf numFmtId="1" fontId="11" fillId="0" borderId="0" xfId="0" applyNumberFormat="1" applyFont="1"/>
    <xf numFmtId="0" fontId="3" fillId="0" borderId="0" xfId="0" applyFont="1" applyAlignment="1">
      <alignment horizontal="left" vertical="center" wrapText="1"/>
    </xf>
    <xf numFmtId="165" fontId="28" fillId="0" borderId="0" xfId="0" applyNumberFormat="1" applyFont="1" applyAlignment="1">
      <alignment horizontal="center" vertical="center"/>
    </xf>
    <xf numFmtId="44" fontId="11" fillId="0" borderId="3" xfId="0" applyNumberFormat="1" applyFont="1" applyBorder="1" applyAlignment="1">
      <alignment vertical="center"/>
    </xf>
    <xf numFmtId="17" fontId="11" fillId="0" borderId="1" xfId="0" applyNumberFormat="1" applyFont="1" applyBorder="1" applyAlignment="1">
      <alignment horizontal="center" vertical="center"/>
    </xf>
    <xf numFmtId="44" fontId="11" fillId="0" borderId="2" xfId="0" applyNumberFormat="1" applyFont="1" applyBorder="1" applyAlignment="1">
      <alignment vertical="center"/>
    </xf>
    <xf numFmtId="1" fontId="29" fillId="0" borderId="3" xfId="0" applyNumberFormat="1" applyFont="1" applyBorder="1" applyAlignment="1">
      <alignment vertical="center"/>
    </xf>
    <xf numFmtId="0" fontId="29" fillId="0" borderId="0" xfId="0" applyFont="1" applyAlignment="1">
      <alignment vertical="center"/>
    </xf>
    <xf numFmtId="0" fontId="29" fillId="0" borderId="0" xfId="0" applyFont="1" applyAlignment="1">
      <alignment horizontal="center" vertical="center"/>
    </xf>
    <xf numFmtId="17" fontId="29" fillId="0" borderId="1" xfId="0" applyNumberFormat="1" applyFont="1" applyBorder="1" applyAlignment="1">
      <alignment horizontal="center" vertical="center"/>
    </xf>
    <xf numFmtId="1" fontId="29" fillId="0" borderId="2" xfId="0" applyNumberFormat="1" applyFont="1" applyBorder="1" applyAlignment="1">
      <alignment horizontal="center" vertical="center"/>
    </xf>
    <xf numFmtId="1" fontId="29" fillId="0" borderId="2" xfId="0" applyNumberFormat="1" applyFont="1" applyBorder="1" applyAlignment="1">
      <alignment vertical="center"/>
    </xf>
    <xf numFmtId="3" fontId="29" fillId="0" borderId="2" xfId="0" applyNumberFormat="1" applyFont="1" applyBorder="1" applyAlignment="1">
      <alignment horizontal="center" vertical="center"/>
    </xf>
    <xf numFmtId="1" fontId="29" fillId="0" borderId="3" xfId="0" applyNumberFormat="1" applyFont="1" applyBorder="1" applyAlignment="1">
      <alignment horizontal="center" vertical="center"/>
    </xf>
    <xf numFmtId="4" fontId="29" fillId="0" borderId="2" xfId="0" applyNumberFormat="1" applyFont="1" applyBorder="1" applyAlignment="1">
      <alignment horizontal="center" vertical="center"/>
    </xf>
    <xf numFmtId="43" fontId="29" fillId="0" borderId="3" xfId="1" applyFont="1" applyFill="1" applyBorder="1" applyAlignment="1">
      <alignment vertical="center"/>
    </xf>
    <xf numFmtId="0" fontId="29" fillId="0" borderId="0" xfId="0" applyFont="1"/>
    <xf numFmtId="43" fontId="29" fillId="0" borderId="2" xfId="1" applyFont="1" applyFill="1" applyBorder="1" applyAlignment="1">
      <alignment vertical="center"/>
    </xf>
    <xf numFmtId="164" fontId="29" fillId="0" borderId="3" xfId="1" applyNumberFormat="1" applyFont="1" applyFill="1" applyBorder="1" applyAlignment="1">
      <alignment vertical="center"/>
    </xf>
    <xf numFmtId="43" fontId="29" fillId="0" borderId="0" xfId="0" applyNumberFormat="1" applyFont="1"/>
    <xf numFmtId="164" fontId="29" fillId="0" borderId="2" xfId="1" applyNumberFormat="1" applyFont="1" applyFill="1" applyBorder="1" applyAlignment="1">
      <alignment vertical="center"/>
    </xf>
    <xf numFmtId="3" fontId="29" fillId="0" borderId="3" xfId="0" applyNumberFormat="1" applyFont="1" applyBorder="1" applyAlignment="1">
      <alignment horizontal="center" vertical="center"/>
    </xf>
    <xf numFmtId="164" fontId="29" fillId="0" borderId="0" xfId="0" applyNumberFormat="1" applyFont="1" applyAlignment="1">
      <alignment horizontal="center" vertical="center"/>
    </xf>
    <xf numFmtId="164" fontId="29" fillId="0" borderId="0" xfId="1" applyNumberFormat="1" applyFont="1" applyFill="1" applyAlignment="1">
      <alignment horizontal="center" vertical="center"/>
    </xf>
    <xf numFmtId="1" fontId="29" fillId="0" borderId="0" xfId="0" applyNumberFormat="1" applyFont="1" applyAlignment="1">
      <alignment horizontal="center" vertical="center"/>
    </xf>
    <xf numFmtId="41" fontId="30" fillId="0" borderId="0" xfId="0" applyNumberFormat="1" applyFont="1" applyAlignment="1">
      <alignment horizontal="center" vertical="center"/>
    </xf>
    <xf numFmtId="167" fontId="29" fillId="0" borderId="0" xfId="0" applyNumberFormat="1" applyFont="1" applyAlignment="1">
      <alignment vertical="center"/>
    </xf>
    <xf numFmtId="167" fontId="29" fillId="0" borderId="0" xfId="0" applyNumberFormat="1" applyFont="1" applyAlignment="1">
      <alignment horizontal="center" vertical="center"/>
    </xf>
    <xf numFmtId="1" fontId="29" fillId="0" borderId="0" xfId="0" applyNumberFormat="1" applyFont="1" applyAlignment="1">
      <alignment vertical="center"/>
    </xf>
    <xf numFmtId="1" fontId="3" fillId="0" borderId="0" xfId="0" applyNumberFormat="1" applyFont="1" applyAlignment="1">
      <alignment horizontal="justify" vertical="center" wrapText="1"/>
    </xf>
    <xf numFmtId="1" fontId="29" fillId="0" borderId="0" xfId="0" applyNumberFormat="1" applyFont="1"/>
    <xf numFmtId="1" fontId="3" fillId="0" borderId="0" xfId="0" applyNumberFormat="1" applyFont="1" applyAlignment="1">
      <alignment horizontal="left" vertical="center" wrapText="1" indent="1"/>
    </xf>
    <xf numFmtId="1" fontId="11" fillId="0" borderId="0" xfId="0" applyNumberFormat="1" applyFont="1" applyAlignment="1">
      <alignment vertical="center"/>
    </xf>
    <xf numFmtId="44" fontId="29" fillId="0" borderId="0" xfId="0" applyNumberFormat="1" applyFont="1" applyAlignment="1">
      <alignment horizontal="center" vertical="center"/>
    </xf>
    <xf numFmtId="0" fontId="13" fillId="2" borderId="0" xfId="0" applyFont="1" applyFill="1" applyAlignment="1">
      <alignment horizontal="center" vertical="center"/>
    </xf>
    <xf numFmtId="1" fontId="29" fillId="0" borderId="16" xfId="0" applyNumberFormat="1" applyFont="1" applyBorder="1" applyAlignment="1">
      <alignment vertical="center"/>
    </xf>
    <xf numFmtId="3" fontId="29" fillId="0" borderId="0" xfId="0" applyNumberFormat="1" applyFont="1" applyAlignment="1">
      <alignment vertical="center"/>
    </xf>
    <xf numFmtId="4" fontId="29" fillId="0" borderId="3" xfId="0" applyNumberFormat="1" applyFont="1" applyBorder="1" applyAlignment="1">
      <alignment horizontal="center" vertical="center"/>
    </xf>
    <xf numFmtId="4" fontId="29" fillId="0" borderId="0" xfId="0" applyNumberFormat="1" applyFont="1" applyAlignment="1">
      <alignment vertical="center"/>
    </xf>
    <xf numFmtId="2" fontId="29" fillId="0" borderId="0" xfId="0" applyNumberFormat="1" applyFont="1" applyAlignment="1">
      <alignment vertical="center"/>
    </xf>
    <xf numFmtId="49" fontId="29" fillId="0" borderId="0" xfId="0" applyNumberFormat="1" applyFont="1" applyAlignment="1">
      <alignment vertical="center"/>
    </xf>
    <xf numFmtId="17" fontId="29" fillId="0" borderId="0" xfId="0" applyNumberFormat="1" applyFont="1" applyAlignment="1">
      <alignment horizontal="center" vertical="center"/>
    </xf>
    <xf numFmtId="3" fontId="29" fillId="0" borderId="0" xfId="0" applyNumberFormat="1" applyFont="1" applyAlignment="1">
      <alignment horizontal="center" vertical="center"/>
    </xf>
    <xf numFmtId="164" fontId="30" fillId="0" borderId="0" xfId="0" applyNumberFormat="1" applyFont="1" applyAlignment="1">
      <alignment horizontal="center" vertical="center"/>
    </xf>
    <xf numFmtId="0" fontId="11" fillId="0" borderId="0" xfId="0" applyFont="1" applyAlignment="1">
      <alignment horizontal="center"/>
    </xf>
    <xf numFmtId="2" fontId="29" fillId="0" borderId="2" xfId="0" applyNumberFormat="1" applyFont="1" applyBorder="1"/>
    <xf numFmtId="2" fontId="29" fillId="0" borderId="3" xfId="0" applyNumberFormat="1" applyFont="1" applyBorder="1"/>
    <xf numFmtId="9" fontId="29" fillId="0" borderId="0" xfId="4" applyFont="1" applyFill="1" applyAlignment="1">
      <alignment horizontal="center" vertical="center"/>
    </xf>
    <xf numFmtId="17" fontId="29" fillId="0" borderId="17" xfId="0" applyNumberFormat="1" applyFont="1" applyBorder="1" applyAlignment="1">
      <alignment horizontal="center" vertical="center"/>
    </xf>
    <xf numFmtId="1" fontId="29" fillId="0" borderId="18" xfId="0" applyNumberFormat="1" applyFont="1" applyBorder="1" applyAlignment="1">
      <alignment vertical="center"/>
    </xf>
    <xf numFmtId="17" fontId="29" fillId="0" borderId="19" xfId="0" applyNumberFormat="1" applyFont="1" applyBorder="1" applyAlignment="1">
      <alignment horizontal="center" vertical="center"/>
    </xf>
    <xf numFmtId="1" fontId="29" fillId="0" borderId="19" xfId="0" applyNumberFormat="1" applyFont="1" applyBorder="1" applyAlignment="1">
      <alignment vertical="center"/>
    </xf>
    <xf numFmtId="17" fontId="29" fillId="0" borderId="20" xfId="0" applyNumberFormat="1" applyFont="1" applyBorder="1" applyAlignment="1">
      <alignment horizontal="center" vertical="center"/>
    </xf>
    <xf numFmtId="1" fontId="29" fillId="0" borderId="21" xfId="0" applyNumberFormat="1" applyFont="1" applyBorder="1" applyAlignment="1">
      <alignment vertical="center"/>
    </xf>
    <xf numFmtId="0" fontId="29" fillId="0" borderId="0" xfId="1" applyNumberFormat="1" applyFont="1" applyFill="1" applyBorder="1" applyAlignment="1">
      <alignment vertical="center"/>
    </xf>
    <xf numFmtId="0" fontId="29" fillId="0" borderId="21" xfId="1" applyNumberFormat="1" applyFont="1" applyFill="1" applyBorder="1" applyAlignment="1">
      <alignment vertical="center"/>
    </xf>
    <xf numFmtId="1" fontId="29" fillId="0" borderId="19" xfId="0" applyNumberFormat="1" applyFont="1" applyBorder="1" applyAlignment="1">
      <alignment horizontal="center" vertical="center"/>
    </xf>
    <xf numFmtId="3" fontId="29" fillId="0" borderId="19" xfId="0" applyNumberFormat="1" applyFont="1" applyBorder="1" applyAlignment="1">
      <alignment horizontal="center" vertical="center"/>
    </xf>
    <xf numFmtId="1" fontId="29" fillId="0" borderId="18" xfId="0" applyNumberFormat="1" applyFont="1" applyBorder="1" applyAlignment="1">
      <alignment horizontal="center" vertical="center"/>
    </xf>
    <xf numFmtId="4" fontId="29" fillId="0" borderId="0" xfId="0" applyNumberFormat="1" applyFont="1" applyAlignment="1">
      <alignment horizontal="center" vertical="center"/>
    </xf>
    <xf numFmtId="4" fontId="29" fillId="0" borderId="19" xfId="0" applyNumberFormat="1" applyFont="1" applyBorder="1" applyAlignment="1">
      <alignment horizontal="center" vertical="center"/>
    </xf>
    <xf numFmtId="43" fontId="29" fillId="0" borderId="0" xfId="1" applyFont="1" applyFill="1" applyBorder="1" applyAlignment="1">
      <alignment horizontal="center" vertical="center"/>
    </xf>
    <xf numFmtId="164" fontId="29" fillId="0" borderId="0" xfId="1" applyNumberFormat="1" applyFont="1" applyFill="1" applyBorder="1" applyAlignment="1">
      <alignment horizontal="center" vertical="center"/>
    </xf>
    <xf numFmtId="17" fontId="29" fillId="0" borderId="22" xfId="0" applyNumberFormat="1" applyFont="1" applyBorder="1" applyAlignment="1">
      <alignment horizontal="center" vertical="center"/>
    </xf>
    <xf numFmtId="1" fontId="29" fillId="0" borderId="22" xfId="0" applyNumberFormat="1" applyFont="1" applyBorder="1" applyAlignment="1">
      <alignment horizontal="center" vertical="center"/>
    </xf>
    <xf numFmtId="1" fontId="29" fillId="0" borderId="22" xfId="0" applyNumberFormat="1" applyFont="1" applyBorder="1" applyAlignment="1">
      <alignment vertical="center"/>
    </xf>
    <xf numFmtId="4" fontId="29" fillId="0" borderId="22" xfId="0" applyNumberFormat="1" applyFont="1" applyBorder="1" applyAlignment="1">
      <alignment horizontal="center" vertical="center"/>
    </xf>
    <xf numFmtId="2" fontId="29" fillId="0" borderId="0" xfId="0" applyNumberFormat="1" applyFont="1" applyAlignment="1">
      <alignment horizontal="center" vertical="center"/>
    </xf>
    <xf numFmtId="49" fontId="29" fillId="0" borderId="0" xfId="0" applyNumberFormat="1" applyFont="1" applyAlignment="1">
      <alignment horizontal="center" vertical="center"/>
    </xf>
    <xf numFmtId="3" fontId="29" fillId="0" borderId="22" xfId="0" applyNumberFormat="1" applyFont="1" applyBorder="1" applyAlignment="1">
      <alignment horizontal="center" vertical="center"/>
    </xf>
    <xf numFmtId="3" fontId="29" fillId="0" borderId="18" xfId="0" applyNumberFormat="1" applyFont="1" applyBorder="1" applyAlignment="1">
      <alignment vertical="center"/>
    </xf>
    <xf numFmtId="3" fontId="29" fillId="0" borderId="22" xfId="0" applyNumberFormat="1" applyFont="1" applyBorder="1" applyAlignment="1">
      <alignment vertical="center"/>
    </xf>
    <xf numFmtId="2" fontId="29" fillId="0" borderId="18" xfId="0" applyNumberFormat="1" applyFont="1" applyBorder="1"/>
    <xf numFmtId="2" fontId="29" fillId="0" borderId="22" xfId="0" applyNumberFormat="1" applyFont="1" applyBorder="1"/>
    <xf numFmtId="43" fontId="29" fillId="0" borderId="0" xfId="1" applyFont="1" applyFill="1" applyBorder="1" applyAlignment="1"/>
    <xf numFmtId="2" fontId="29" fillId="0" borderId="0" xfId="0" applyNumberFormat="1" applyFont="1"/>
    <xf numFmtId="17" fontId="29" fillId="0" borderId="0" xfId="0" applyNumberFormat="1" applyFont="1" applyAlignment="1">
      <alignment horizontal="center"/>
    </xf>
    <xf numFmtId="164" fontId="29" fillId="0" borderId="18" xfId="1" applyNumberFormat="1" applyFont="1" applyFill="1" applyBorder="1" applyAlignment="1">
      <alignment vertical="center"/>
    </xf>
    <xf numFmtId="164" fontId="29" fillId="0" borderId="22" xfId="1" applyNumberFormat="1" applyFont="1" applyFill="1" applyBorder="1" applyAlignment="1">
      <alignment vertical="center"/>
    </xf>
    <xf numFmtId="164" fontId="29" fillId="0" borderId="0" xfId="1" applyNumberFormat="1" applyFont="1" applyFill="1" applyBorder="1" applyAlignment="1">
      <alignment vertical="center"/>
    </xf>
    <xf numFmtId="17" fontId="11" fillId="0" borderId="0" xfId="0" applyNumberFormat="1" applyFont="1" applyAlignment="1">
      <alignment horizontal="center" vertical="center"/>
    </xf>
    <xf numFmtId="166" fontId="29" fillId="0" borderId="0" xfId="0" applyNumberFormat="1" applyFont="1" applyAlignment="1">
      <alignment horizontal="center" vertical="center"/>
    </xf>
    <xf numFmtId="0" fontId="29" fillId="0" borderId="0" xfId="1" applyNumberFormat="1" applyFont="1" applyFill="1" applyBorder="1" applyAlignment="1">
      <alignment horizontal="center" vertical="center"/>
    </xf>
    <xf numFmtId="164" fontId="31" fillId="0" borderId="0" xfId="1" applyNumberFormat="1" applyFont="1" applyFill="1" applyBorder="1" applyAlignment="1">
      <alignment horizontal="center" vertical="center"/>
    </xf>
    <xf numFmtId="9" fontId="29" fillId="0" borderId="0" xfId="4" applyFont="1" applyFill="1" applyBorder="1" applyAlignment="1">
      <alignment horizontal="center" vertical="center"/>
    </xf>
    <xf numFmtId="168" fontId="29" fillId="0" borderId="0" xfId="0" applyNumberFormat="1" applyFont="1" applyAlignment="1">
      <alignment horizontal="center" vertical="center"/>
    </xf>
    <xf numFmtId="2" fontId="11" fillId="0" borderId="0" xfId="0" applyNumberFormat="1" applyFont="1"/>
    <xf numFmtId="164" fontId="29" fillId="0" borderId="19" xfId="1" applyNumberFormat="1" applyFont="1" applyFill="1" applyBorder="1" applyAlignment="1">
      <alignment horizontal="center" vertical="center"/>
    </xf>
    <xf numFmtId="44" fontId="29" fillId="0" borderId="19" xfId="0" applyNumberFormat="1" applyFont="1" applyBorder="1" applyAlignment="1">
      <alignment horizontal="center" vertical="center"/>
    </xf>
    <xf numFmtId="17" fontId="11" fillId="0" borderId="17" xfId="0" applyNumberFormat="1" applyFont="1" applyBorder="1" applyAlignment="1">
      <alignment horizontal="center" vertical="center"/>
    </xf>
    <xf numFmtId="1" fontId="11" fillId="0" borderId="0" xfId="0" applyNumberFormat="1" applyFont="1" applyAlignment="1">
      <alignment horizontal="center" vertical="center"/>
    </xf>
    <xf numFmtId="17" fontId="11" fillId="0" borderId="19" xfId="0" applyNumberFormat="1" applyFont="1" applyBorder="1" applyAlignment="1">
      <alignment horizontal="center" vertical="center"/>
    </xf>
    <xf numFmtId="1" fontId="11" fillId="0" borderId="19" xfId="0" applyNumberFormat="1" applyFont="1" applyBorder="1" applyAlignment="1">
      <alignment vertical="center"/>
    </xf>
    <xf numFmtId="44" fontId="11" fillId="0" borderId="18" xfId="0" applyNumberFormat="1" applyFont="1" applyBorder="1" applyAlignment="1">
      <alignment vertical="center"/>
    </xf>
    <xf numFmtId="44" fontId="11" fillId="0" borderId="0" xfId="0" applyNumberFormat="1" applyFont="1" applyAlignment="1">
      <alignment vertical="center"/>
    </xf>
    <xf numFmtId="43" fontId="11" fillId="0" borderId="0" xfId="1" applyFont="1" applyFill="1" applyBorder="1" applyAlignment="1">
      <alignment vertical="center"/>
    </xf>
    <xf numFmtId="43" fontId="11" fillId="0" borderId="0" xfId="0" applyNumberFormat="1" applyFont="1"/>
    <xf numFmtId="44" fontId="11" fillId="0" borderId="0" xfId="0" applyNumberFormat="1" applyFont="1"/>
    <xf numFmtId="43" fontId="11" fillId="0" borderId="19" xfId="1" applyFont="1" applyFill="1" applyBorder="1" applyAlignment="1">
      <alignment vertical="center"/>
    </xf>
    <xf numFmtId="44" fontId="11" fillId="0" borderId="19" xfId="0" applyNumberFormat="1" applyFont="1" applyBorder="1" applyAlignment="1">
      <alignmen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20" fillId="0" borderId="4" xfId="2" applyFill="1" applyBorder="1" applyAlignment="1">
      <alignment horizontal="center" vertical="center"/>
    </xf>
    <xf numFmtId="0" fontId="17" fillId="2" borderId="0" xfId="0" applyFont="1" applyFill="1" applyAlignment="1">
      <alignment horizontal="center" vertical="center"/>
    </xf>
    <xf numFmtId="0" fontId="11" fillId="0" borderId="4" xfId="0" applyFont="1" applyBorder="1" applyAlignment="1">
      <alignment horizontal="center" wrapText="1"/>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3" fillId="0" borderId="0" xfId="0" applyFont="1" applyAlignment="1">
      <alignment horizontal="left" vertical="center" wrapText="1"/>
    </xf>
    <xf numFmtId="0" fontId="29" fillId="0" borderId="10" xfId="0" applyFont="1" applyBorder="1" applyAlignment="1">
      <alignment horizontal="center"/>
    </xf>
    <xf numFmtId="0" fontId="29" fillId="0" borderId="11" xfId="0" applyFont="1" applyBorder="1" applyAlignment="1">
      <alignment horizontal="center"/>
    </xf>
    <xf numFmtId="0" fontId="29" fillId="0" borderId="12" xfId="0" applyFont="1" applyBorder="1" applyAlignment="1">
      <alignment horizontal="center"/>
    </xf>
    <xf numFmtId="0" fontId="29" fillId="0" borderId="13" xfId="0" applyFont="1" applyBorder="1" applyAlignment="1">
      <alignment horizontal="center"/>
    </xf>
    <xf numFmtId="0" fontId="29" fillId="0" borderId="14" xfId="0" applyFont="1" applyBorder="1" applyAlignment="1">
      <alignment horizontal="center"/>
    </xf>
    <xf numFmtId="0" fontId="29" fillId="0" borderId="15" xfId="0" applyFont="1" applyBorder="1" applyAlignment="1">
      <alignment horizont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11" fillId="0" borderId="10" xfId="0" applyFont="1" applyBorder="1" applyAlignment="1">
      <alignment horizontal="center"/>
    </xf>
    <xf numFmtId="0" fontId="11" fillId="0" borderId="11"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11" fillId="0" borderId="15" xfId="0" applyFont="1" applyBorder="1" applyAlignment="1">
      <alignment horizontal="center"/>
    </xf>
  </cellXfs>
  <cellStyles count="5">
    <cellStyle name="Hipervínculo" xfId="2" builtinId="8"/>
    <cellStyle name="Millares" xfId="1" builtinId="3"/>
    <cellStyle name="Millares 2 2" xfId="3"/>
    <cellStyle name="Normal" xfId="0" builtinId="0"/>
    <cellStyle name="Porcentaje" xfId="4" builtinId="5"/>
  </cellStyles>
  <dxfs count="0"/>
  <tableStyles count="0" defaultTableStyle="TableStyleMedium2" defaultPivotStyle="PivotStyleLight16"/>
  <colors>
    <mruColors>
      <color rgb="FFCC99FF"/>
      <color rgb="FFCC3399"/>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behernandez@japami.gob.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64"/>
  <sheetViews>
    <sheetView tabSelected="1" zoomScale="80" zoomScaleNormal="80" workbookViewId="0">
      <selection activeCell="G29" sqref="G29"/>
    </sheetView>
  </sheetViews>
  <sheetFormatPr baseColWidth="10" defaultRowHeight="15" x14ac:dyDescent="0.25"/>
  <cols>
    <col min="1" max="1" width="55.85546875" customWidth="1"/>
  </cols>
  <sheetData>
    <row r="1" spans="1:8" ht="23.25" x14ac:dyDescent="0.25">
      <c r="A1" s="149" t="s">
        <v>516</v>
      </c>
      <c r="B1" s="149"/>
      <c r="C1" s="149"/>
      <c r="D1" s="149"/>
      <c r="E1" s="149"/>
      <c r="F1" s="149"/>
      <c r="G1" s="149"/>
      <c r="H1" s="149"/>
    </row>
    <row r="2" spans="1:8" x14ac:dyDescent="0.25">
      <c r="A2" s="30" t="s">
        <v>278</v>
      </c>
      <c r="B2" s="20"/>
      <c r="C2" s="20"/>
      <c r="D2" s="20"/>
      <c r="E2" s="20"/>
      <c r="F2" s="20"/>
      <c r="G2" s="20"/>
      <c r="H2" s="20"/>
    </row>
    <row r="3" spans="1:8" ht="15.75" thickBot="1" x14ac:dyDescent="0.3">
      <c r="A3" s="31"/>
      <c r="B3" s="20"/>
      <c r="C3" s="20"/>
      <c r="D3" s="20"/>
      <c r="E3" s="20"/>
      <c r="F3" s="20"/>
      <c r="G3" s="20"/>
      <c r="H3" s="20"/>
    </row>
    <row r="4" spans="1:8" ht="25.5" x14ac:dyDescent="0.25">
      <c r="A4" s="32" t="s">
        <v>279</v>
      </c>
      <c r="B4" s="150" t="s">
        <v>280</v>
      </c>
      <c r="C4" s="151"/>
      <c r="D4" s="151"/>
      <c r="E4" s="151"/>
      <c r="F4" s="151"/>
      <c r="G4" s="151"/>
      <c r="H4" s="152"/>
    </row>
    <row r="5" spans="1:8" ht="26.25" thickBot="1" x14ac:dyDescent="0.3">
      <c r="A5" s="32" t="s">
        <v>281</v>
      </c>
      <c r="B5" s="153"/>
      <c r="C5" s="154"/>
      <c r="D5" s="154"/>
      <c r="E5" s="154"/>
      <c r="F5" s="154"/>
      <c r="G5" s="154"/>
      <c r="H5" s="155"/>
    </row>
    <row r="6" spans="1:8" x14ac:dyDescent="0.25">
      <c r="A6" s="32" t="s">
        <v>282</v>
      </c>
      <c r="B6" s="20"/>
      <c r="C6" s="20"/>
      <c r="D6" s="20"/>
      <c r="E6" s="20"/>
      <c r="F6" s="20"/>
      <c r="G6" s="20"/>
      <c r="H6" s="20"/>
    </row>
    <row r="7" spans="1:8" x14ac:dyDescent="0.25">
      <c r="A7" s="20"/>
      <c r="B7" s="20"/>
      <c r="C7" s="20"/>
      <c r="D7" s="20"/>
      <c r="E7" s="20"/>
      <c r="F7" s="20"/>
      <c r="G7" s="20"/>
      <c r="H7" s="20"/>
    </row>
    <row r="8" spans="1:8" x14ac:dyDescent="0.25">
      <c r="A8" s="20"/>
      <c r="B8" s="20"/>
      <c r="C8" s="20"/>
      <c r="D8" s="20"/>
      <c r="E8" s="20"/>
      <c r="F8" s="20"/>
      <c r="G8" s="20"/>
      <c r="H8" s="20"/>
    </row>
    <row r="9" spans="1:8" x14ac:dyDescent="0.25">
      <c r="A9" s="30" t="s">
        <v>283</v>
      </c>
      <c r="B9" s="20"/>
      <c r="C9" s="20"/>
      <c r="D9" s="20"/>
      <c r="E9" s="20"/>
      <c r="F9" s="20"/>
      <c r="G9" s="20"/>
      <c r="H9" s="20"/>
    </row>
    <row r="10" spans="1:8" ht="15.75" thickBot="1" x14ac:dyDescent="0.3">
      <c r="A10" s="31"/>
      <c r="B10" s="20"/>
      <c r="C10" s="20"/>
      <c r="D10" s="20"/>
      <c r="E10" s="20"/>
      <c r="F10" s="20"/>
      <c r="G10" s="20"/>
      <c r="H10" s="20"/>
    </row>
    <row r="11" spans="1:8" ht="38.25" x14ac:dyDescent="0.25">
      <c r="A11" s="32" t="s">
        <v>284</v>
      </c>
      <c r="B11" s="142" t="s">
        <v>512</v>
      </c>
      <c r="C11" s="143"/>
      <c r="D11" s="143"/>
      <c r="E11" s="143"/>
      <c r="F11" s="143"/>
      <c r="G11" s="143"/>
      <c r="H11" s="144"/>
    </row>
    <row r="12" spans="1:8" ht="26.25" thickBot="1" x14ac:dyDescent="0.3">
      <c r="A12" s="32" t="s">
        <v>285</v>
      </c>
      <c r="B12" s="145"/>
      <c r="C12" s="146"/>
      <c r="D12" s="146"/>
      <c r="E12" s="146"/>
      <c r="F12" s="146"/>
      <c r="G12" s="146"/>
      <c r="H12" s="147"/>
    </row>
    <row r="13" spans="1:8" x14ac:dyDescent="0.25">
      <c r="A13" s="32" t="s">
        <v>286</v>
      </c>
      <c r="B13" s="20"/>
      <c r="C13" s="20"/>
      <c r="D13" s="20"/>
      <c r="E13" s="20"/>
      <c r="F13" s="20"/>
      <c r="G13" s="20"/>
      <c r="H13" s="20"/>
    </row>
    <row r="14" spans="1:8" x14ac:dyDescent="0.25">
      <c r="A14" s="20"/>
      <c r="B14" s="20"/>
      <c r="C14" s="20"/>
      <c r="D14" s="20"/>
      <c r="E14" s="20"/>
      <c r="F14" s="20"/>
      <c r="G14" s="20"/>
      <c r="H14" s="20"/>
    </row>
    <row r="15" spans="1:8" x14ac:dyDescent="0.25">
      <c r="A15" s="20"/>
      <c r="B15" s="20"/>
      <c r="C15" s="20"/>
      <c r="D15" s="20"/>
      <c r="E15" s="20"/>
      <c r="F15" s="20"/>
      <c r="G15" s="20"/>
      <c r="H15" s="20"/>
    </row>
    <row r="16" spans="1:8" x14ac:dyDescent="0.25">
      <c r="A16" s="30" t="s">
        <v>287</v>
      </c>
      <c r="B16" s="20"/>
      <c r="C16" s="20"/>
      <c r="D16" s="20"/>
      <c r="E16" s="20"/>
      <c r="F16" s="20"/>
      <c r="G16" s="20"/>
      <c r="H16" s="20"/>
    </row>
    <row r="17" spans="1:8" ht="15.75" thickBot="1" x14ac:dyDescent="0.3">
      <c r="A17" s="31"/>
      <c r="B17" s="20"/>
      <c r="C17" s="20"/>
      <c r="D17" s="20"/>
      <c r="E17" s="20"/>
      <c r="F17" s="20"/>
      <c r="G17" s="20"/>
      <c r="H17" s="20"/>
    </row>
    <row r="18" spans="1:8" ht="38.25" x14ac:dyDescent="0.25">
      <c r="A18" s="32" t="s">
        <v>288</v>
      </c>
      <c r="B18" s="142" t="s">
        <v>289</v>
      </c>
      <c r="C18" s="143"/>
      <c r="D18" s="143"/>
      <c r="E18" s="143"/>
      <c r="F18" s="143"/>
      <c r="G18" s="143"/>
      <c r="H18" s="144"/>
    </row>
    <row r="19" spans="1:8" ht="26.25" thickBot="1" x14ac:dyDescent="0.3">
      <c r="A19" s="32" t="s">
        <v>285</v>
      </c>
      <c r="B19" s="145"/>
      <c r="C19" s="146"/>
      <c r="D19" s="146"/>
      <c r="E19" s="146"/>
      <c r="F19" s="146"/>
      <c r="G19" s="146"/>
      <c r="H19" s="147"/>
    </row>
    <row r="20" spans="1:8" x14ac:dyDescent="0.25">
      <c r="A20" s="32" t="s">
        <v>286</v>
      </c>
      <c r="B20" s="20"/>
      <c r="C20" s="20"/>
      <c r="D20" s="20"/>
      <c r="E20" s="20"/>
      <c r="F20" s="20"/>
      <c r="G20" s="20"/>
      <c r="H20" s="20"/>
    </row>
    <row r="21" spans="1:8" x14ac:dyDescent="0.25">
      <c r="A21" s="20"/>
      <c r="B21" s="20"/>
      <c r="C21" s="20"/>
      <c r="D21" s="20"/>
      <c r="E21" s="20"/>
      <c r="F21" s="20"/>
      <c r="G21" s="20"/>
      <c r="H21" s="20"/>
    </row>
    <row r="22" spans="1:8" x14ac:dyDescent="0.25">
      <c r="A22" s="20"/>
      <c r="B22" s="20"/>
      <c r="C22" s="20"/>
      <c r="D22" s="20"/>
      <c r="E22" s="20"/>
      <c r="F22" s="20"/>
      <c r="G22" s="20"/>
      <c r="H22" s="20"/>
    </row>
    <row r="23" spans="1:8" x14ac:dyDescent="0.25">
      <c r="A23" s="30" t="s">
        <v>290</v>
      </c>
      <c r="B23" s="20"/>
      <c r="C23" s="20"/>
      <c r="D23" s="20"/>
      <c r="E23" s="20"/>
      <c r="F23" s="20"/>
      <c r="G23" s="20"/>
      <c r="H23" s="20"/>
    </row>
    <row r="24" spans="1:8" ht="15.75" thickBot="1" x14ac:dyDescent="0.3">
      <c r="A24" s="31"/>
      <c r="B24" s="20"/>
      <c r="C24" s="20"/>
      <c r="D24" s="20"/>
      <c r="E24" s="20"/>
      <c r="F24" s="20"/>
      <c r="G24" s="20"/>
      <c r="H24" s="20"/>
    </row>
    <row r="25" spans="1:8" ht="38.25" x14ac:dyDescent="0.25">
      <c r="A25" s="32" t="s">
        <v>291</v>
      </c>
      <c r="B25" s="142" t="s">
        <v>518</v>
      </c>
      <c r="C25" s="143"/>
      <c r="D25" s="143"/>
      <c r="E25" s="143"/>
      <c r="F25" s="143"/>
      <c r="G25" s="143"/>
      <c r="H25" s="144"/>
    </row>
    <row r="26" spans="1:8" ht="26.25" thickBot="1" x14ac:dyDescent="0.3">
      <c r="A26" s="32" t="s">
        <v>292</v>
      </c>
      <c r="B26" s="145"/>
      <c r="C26" s="146"/>
      <c r="D26" s="146"/>
      <c r="E26" s="146"/>
      <c r="F26" s="146"/>
      <c r="G26" s="146"/>
      <c r="H26" s="147"/>
    </row>
    <row r="27" spans="1:8" x14ac:dyDescent="0.25">
      <c r="A27" s="32" t="s">
        <v>286</v>
      </c>
      <c r="B27" s="20"/>
      <c r="C27" s="20"/>
      <c r="D27" s="20"/>
      <c r="E27" s="20"/>
      <c r="F27" s="20"/>
      <c r="G27" s="20"/>
      <c r="H27" s="20"/>
    </row>
    <row r="28" spans="1:8" x14ac:dyDescent="0.25">
      <c r="A28" s="20"/>
      <c r="B28" s="20"/>
      <c r="C28" s="20"/>
      <c r="D28" s="20"/>
      <c r="E28" s="20"/>
      <c r="F28" s="20"/>
      <c r="G28" s="20"/>
      <c r="H28" s="20"/>
    </row>
    <row r="29" spans="1:8" x14ac:dyDescent="0.25">
      <c r="A29" s="20"/>
      <c r="B29" s="20"/>
      <c r="C29" s="20"/>
      <c r="D29" s="20"/>
      <c r="E29" s="20"/>
      <c r="F29" s="20"/>
      <c r="G29" s="20"/>
      <c r="H29" s="20"/>
    </row>
    <row r="30" spans="1:8" x14ac:dyDescent="0.25">
      <c r="A30" s="30" t="s">
        <v>293</v>
      </c>
      <c r="B30" s="20"/>
      <c r="C30" s="20"/>
      <c r="D30" s="20"/>
      <c r="E30" s="20"/>
      <c r="F30" s="20"/>
      <c r="G30" s="20"/>
      <c r="H30" s="20"/>
    </row>
    <row r="31" spans="1:8" ht="15.75" thickBot="1" x14ac:dyDescent="0.3">
      <c r="A31" s="31"/>
      <c r="B31" s="20"/>
      <c r="C31" s="20"/>
      <c r="D31" s="20"/>
      <c r="E31" s="20"/>
      <c r="F31" s="20"/>
      <c r="G31" s="20"/>
      <c r="H31" s="20"/>
    </row>
    <row r="32" spans="1:8" ht="63.75" x14ac:dyDescent="0.25">
      <c r="A32" s="32" t="s">
        <v>294</v>
      </c>
      <c r="B32" s="142" t="s">
        <v>295</v>
      </c>
      <c r="C32" s="143"/>
      <c r="D32" s="143"/>
      <c r="E32" s="143"/>
      <c r="F32" s="143"/>
      <c r="G32" s="143"/>
      <c r="H32" s="144"/>
    </row>
    <row r="33" spans="1:8" ht="15.75" thickBot="1" x14ac:dyDescent="0.3">
      <c r="A33" s="32" t="s">
        <v>296</v>
      </c>
      <c r="B33" s="145"/>
      <c r="C33" s="146"/>
      <c r="D33" s="146"/>
      <c r="E33" s="146"/>
      <c r="F33" s="146"/>
      <c r="G33" s="146"/>
      <c r="H33" s="147"/>
    </row>
    <row r="34" spans="1:8" x14ac:dyDescent="0.25">
      <c r="A34" s="32"/>
      <c r="B34" s="20"/>
      <c r="C34" s="20"/>
      <c r="D34" s="20"/>
      <c r="E34" s="20"/>
      <c r="F34" s="20"/>
      <c r="G34" s="20"/>
      <c r="H34" s="20"/>
    </row>
    <row r="35" spans="1:8" x14ac:dyDescent="0.25">
      <c r="A35" s="32" t="s">
        <v>286</v>
      </c>
      <c r="B35" s="20"/>
      <c r="C35" s="20"/>
      <c r="D35" s="20"/>
      <c r="E35" s="20"/>
      <c r="F35" s="20"/>
      <c r="G35" s="20"/>
      <c r="H35" s="20"/>
    </row>
    <row r="36" spans="1:8" x14ac:dyDescent="0.25">
      <c r="A36" s="20"/>
      <c r="B36" s="20"/>
      <c r="C36" s="20"/>
      <c r="D36" s="20"/>
      <c r="E36" s="20"/>
      <c r="F36" s="20"/>
      <c r="G36" s="20"/>
      <c r="H36" s="20"/>
    </row>
    <row r="37" spans="1:8" x14ac:dyDescent="0.25">
      <c r="A37" s="20"/>
      <c r="B37" s="20"/>
      <c r="C37" s="20"/>
      <c r="D37" s="20"/>
      <c r="E37" s="20"/>
      <c r="F37" s="20"/>
      <c r="G37" s="20"/>
      <c r="H37" s="20"/>
    </row>
    <row r="38" spans="1:8" x14ac:dyDescent="0.25">
      <c r="A38" s="33" t="s">
        <v>297</v>
      </c>
      <c r="B38" s="20"/>
      <c r="C38" s="20"/>
      <c r="D38" s="20"/>
      <c r="E38" s="20"/>
      <c r="F38" s="20"/>
      <c r="G38" s="20"/>
      <c r="H38" s="20"/>
    </row>
    <row r="39" spans="1:8" ht="15.75" thickBot="1" x14ac:dyDescent="0.3">
      <c r="A39" s="20"/>
      <c r="B39" s="20"/>
      <c r="C39" s="20"/>
      <c r="D39" s="20"/>
      <c r="E39" s="20"/>
      <c r="F39" s="20"/>
      <c r="G39" s="20"/>
      <c r="H39" s="20"/>
    </row>
    <row r="40" spans="1:8" ht="25.5" x14ac:dyDescent="0.25">
      <c r="A40" s="34" t="s">
        <v>298</v>
      </c>
      <c r="B40" s="142" t="s">
        <v>299</v>
      </c>
      <c r="C40" s="143"/>
      <c r="D40" s="143"/>
      <c r="E40" s="143"/>
      <c r="F40" s="143"/>
      <c r="G40" s="143"/>
      <c r="H40" s="144"/>
    </row>
    <row r="41" spans="1:8" ht="26.25" thickBot="1" x14ac:dyDescent="0.3">
      <c r="A41" s="34" t="s">
        <v>300</v>
      </c>
      <c r="B41" s="145"/>
      <c r="C41" s="146"/>
      <c r="D41" s="146"/>
      <c r="E41" s="146"/>
      <c r="F41" s="146"/>
      <c r="G41" s="146"/>
      <c r="H41" s="147"/>
    </row>
    <row r="42" spans="1:8" x14ac:dyDescent="0.25">
      <c r="A42" s="34" t="s">
        <v>286</v>
      </c>
      <c r="B42" s="20"/>
      <c r="C42" s="20"/>
      <c r="D42" s="20"/>
      <c r="E42" s="20"/>
      <c r="F42" s="20"/>
      <c r="G42" s="20"/>
      <c r="H42" s="20"/>
    </row>
    <row r="43" spans="1:8" x14ac:dyDescent="0.25">
      <c r="A43" s="20"/>
      <c r="B43" s="20"/>
      <c r="C43" s="20"/>
      <c r="D43" s="20"/>
      <c r="E43" s="20"/>
      <c r="F43" s="20"/>
      <c r="G43" s="20"/>
      <c r="H43" s="20"/>
    </row>
    <row r="44" spans="1:8" x14ac:dyDescent="0.25">
      <c r="A44" s="20"/>
      <c r="B44" s="20"/>
      <c r="C44" s="20"/>
      <c r="D44" s="20"/>
      <c r="E44" s="20"/>
      <c r="F44" s="20"/>
      <c r="G44" s="20"/>
      <c r="H44" s="20"/>
    </row>
    <row r="45" spans="1:8" ht="25.5" x14ac:dyDescent="0.25">
      <c r="A45" s="30" t="s">
        <v>301</v>
      </c>
      <c r="B45" s="20"/>
      <c r="C45" s="20"/>
      <c r="D45" s="20"/>
      <c r="E45" s="20"/>
      <c r="F45" s="20"/>
      <c r="G45" s="20"/>
      <c r="H45" s="20"/>
    </row>
    <row r="46" spans="1:8" ht="15.75" thickBot="1" x14ac:dyDescent="0.3"/>
    <row r="47" spans="1:8" ht="51" x14ac:dyDescent="0.25">
      <c r="A47" s="32" t="s">
        <v>302</v>
      </c>
      <c r="B47" s="142" t="s">
        <v>514</v>
      </c>
      <c r="C47" s="143"/>
      <c r="D47" s="143"/>
      <c r="E47" s="143"/>
      <c r="F47" s="143"/>
      <c r="G47" s="143"/>
      <c r="H47" s="144"/>
    </row>
    <row r="48" spans="1:8" ht="15.75" thickBot="1" x14ac:dyDescent="0.3">
      <c r="A48" s="32" t="s">
        <v>303</v>
      </c>
      <c r="B48" s="145"/>
      <c r="C48" s="146"/>
      <c r="D48" s="146"/>
      <c r="E48" s="146"/>
      <c r="F48" s="146"/>
      <c r="G48" s="146"/>
      <c r="H48" s="147"/>
    </row>
    <row r="49" spans="1:8" x14ac:dyDescent="0.25">
      <c r="A49" s="32" t="s">
        <v>286</v>
      </c>
      <c r="B49" s="20"/>
      <c r="C49" s="20"/>
      <c r="D49" s="20"/>
      <c r="E49" s="20"/>
      <c r="F49" s="20"/>
      <c r="G49" s="20"/>
      <c r="H49" s="20"/>
    </row>
    <row r="50" spans="1:8" x14ac:dyDescent="0.25">
      <c r="A50" s="20"/>
      <c r="B50" s="20"/>
      <c r="C50" s="20"/>
      <c r="D50" s="20"/>
      <c r="E50" s="20"/>
      <c r="F50" s="20"/>
      <c r="G50" s="20"/>
      <c r="H50" s="20"/>
    </row>
    <row r="51" spans="1:8" x14ac:dyDescent="0.25">
      <c r="A51" s="20"/>
      <c r="B51" s="20"/>
      <c r="C51" s="20"/>
      <c r="D51" s="20"/>
      <c r="E51" s="20"/>
      <c r="F51" s="20"/>
      <c r="G51" s="20"/>
      <c r="H51" s="20"/>
    </row>
    <row r="52" spans="1:8" x14ac:dyDescent="0.25">
      <c r="A52" s="30" t="s">
        <v>304</v>
      </c>
      <c r="B52" s="20"/>
      <c r="C52" s="20"/>
      <c r="D52" s="20"/>
      <c r="E52" s="20"/>
      <c r="F52" s="20"/>
      <c r="G52" s="20"/>
      <c r="H52" s="20"/>
    </row>
    <row r="53" spans="1:8" ht="15.75" thickBot="1" x14ac:dyDescent="0.3">
      <c r="A53" s="31"/>
      <c r="B53" s="20"/>
      <c r="C53" s="20"/>
      <c r="D53" s="20"/>
      <c r="E53" s="20"/>
      <c r="F53" s="20"/>
      <c r="G53" s="20"/>
      <c r="H53" s="20"/>
    </row>
    <row r="54" spans="1:8" ht="51" x14ac:dyDescent="0.25">
      <c r="A54" s="32" t="s">
        <v>305</v>
      </c>
      <c r="B54" s="148" t="s">
        <v>515</v>
      </c>
      <c r="C54" s="143"/>
      <c r="D54" s="143"/>
      <c r="E54" s="143"/>
      <c r="F54" s="143"/>
      <c r="G54" s="143"/>
      <c r="H54" s="144"/>
    </row>
    <row r="55" spans="1:8" ht="15.75" thickBot="1" x14ac:dyDescent="0.3">
      <c r="A55" s="32" t="s">
        <v>286</v>
      </c>
      <c r="B55" s="145"/>
      <c r="C55" s="146"/>
      <c r="D55" s="146"/>
      <c r="E55" s="146"/>
      <c r="F55" s="146"/>
      <c r="G55" s="146"/>
      <c r="H55" s="147"/>
    </row>
    <row r="56" spans="1:8" x14ac:dyDescent="0.25">
      <c r="A56" s="20"/>
      <c r="B56" s="20"/>
      <c r="C56" s="20"/>
      <c r="D56" s="20"/>
      <c r="E56" s="20"/>
      <c r="F56" s="20"/>
      <c r="G56" s="20"/>
      <c r="H56" s="20"/>
    </row>
    <row r="57" spans="1:8" x14ac:dyDescent="0.25">
      <c r="A57" s="20"/>
      <c r="B57" s="20"/>
      <c r="C57" s="20"/>
      <c r="D57" s="20"/>
      <c r="E57" s="20"/>
      <c r="F57" s="20"/>
      <c r="G57" s="20"/>
      <c r="H57" s="20"/>
    </row>
    <row r="58" spans="1:8" ht="15.75" thickBot="1" x14ac:dyDescent="0.3">
      <c r="A58" s="30" t="s">
        <v>306</v>
      </c>
      <c r="B58" s="20"/>
      <c r="C58" s="20"/>
      <c r="D58" s="20"/>
      <c r="E58" s="20"/>
      <c r="F58" s="20"/>
      <c r="G58" s="20"/>
      <c r="H58" s="20"/>
    </row>
    <row r="59" spans="1:8" x14ac:dyDescent="0.25">
      <c r="A59" s="31"/>
      <c r="B59" s="142" t="s">
        <v>307</v>
      </c>
      <c r="C59" s="143"/>
      <c r="D59" s="143"/>
      <c r="E59" s="143"/>
      <c r="F59" s="143"/>
      <c r="G59" s="143"/>
      <c r="H59" s="144"/>
    </row>
    <row r="60" spans="1:8" ht="26.25" thickBot="1" x14ac:dyDescent="0.3">
      <c r="A60" s="32" t="s">
        <v>308</v>
      </c>
      <c r="B60" s="145"/>
      <c r="C60" s="146"/>
      <c r="D60" s="146"/>
      <c r="E60" s="146"/>
      <c r="F60" s="146"/>
      <c r="G60" s="146"/>
      <c r="H60" s="147"/>
    </row>
    <row r="61" spans="1:8" x14ac:dyDescent="0.25">
      <c r="A61" s="32" t="s">
        <v>309</v>
      </c>
      <c r="B61" s="20"/>
      <c r="C61" s="20"/>
      <c r="D61" s="20"/>
      <c r="E61" s="20"/>
      <c r="F61" s="20"/>
      <c r="G61" s="20"/>
      <c r="H61" s="20"/>
    </row>
    <row r="62" spans="1:8" x14ac:dyDescent="0.25">
      <c r="A62" s="20"/>
      <c r="B62" s="20"/>
      <c r="C62" s="20"/>
      <c r="D62" s="20"/>
      <c r="E62" s="20"/>
      <c r="F62" s="20"/>
      <c r="G62" s="20"/>
      <c r="H62" s="20"/>
    </row>
    <row r="63" spans="1:8" x14ac:dyDescent="0.25">
      <c r="A63" s="35" t="s">
        <v>0</v>
      </c>
      <c r="B63" s="20"/>
      <c r="C63" s="20"/>
      <c r="D63" s="20"/>
      <c r="E63" s="20"/>
      <c r="F63" s="20"/>
      <c r="G63" s="20"/>
      <c r="H63" s="20"/>
    </row>
    <row r="64" spans="1:8" ht="38.25" x14ac:dyDescent="0.25">
      <c r="A64" s="30" t="s">
        <v>1</v>
      </c>
      <c r="B64" s="20"/>
      <c r="C64" s="20"/>
      <c r="D64" s="20"/>
      <c r="E64" s="20"/>
      <c r="F64" s="20"/>
      <c r="G64" s="20"/>
      <c r="H64" s="20"/>
    </row>
  </sheetData>
  <mergeCells count="10">
    <mergeCell ref="B40:H41"/>
    <mergeCell ref="B47:H48"/>
    <mergeCell ref="B54:H55"/>
    <mergeCell ref="B59:H60"/>
    <mergeCell ref="A1:H1"/>
    <mergeCell ref="B4:H5"/>
    <mergeCell ref="B11:H12"/>
    <mergeCell ref="B18:H19"/>
    <mergeCell ref="B25:H26"/>
    <mergeCell ref="B32:H33"/>
  </mergeCells>
  <hyperlinks>
    <hyperlink ref="B5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N296"/>
  <sheetViews>
    <sheetView topLeftCell="A4" zoomScale="76" zoomScaleNormal="76" workbookViewId="0">
      <selection activeCell="F5" sqref="F5"/>
    </sheetView>
  </sheetViews>
  <sheetFormatPr baseColWidth="10" defaultColWidth="11" defaultRowHeight="15" x14ac:dyDescent="0.25"/>
  <cols>
    <col min="1" max="1" width="64.7109375" style="3" customWidth="1"/>
    <col min="2" max="2" width="9.7109375" style="9" bestFit="1" customWidth="1"/>
    <col min="3" max="3" width="15.140625" style="49" customWidth="1"/>
    <col min="4" max="4" width="13.7109375" style="49" bestFit="1" customWidth="1"/>
    <col min="5" max="5" width="13.140625" style="49" bestFit="1" customWidth="1"/>
    <col min="6" max="8" width="11.7109375" style="49" bestFit="1" customWidth="1"/>
    <col min="9" max="9" width="13" style="50" bestFit="1" customWidth="1"/>
    <col min="10" max="10" width="13" style="49" bestFit="1" customWidth="1"/>
    <col min="11" max="11" width="14.5703125" style="49" customWidth="1"/>
    <col min="12" max="12" width="13" style="50" bestFit="1" customWidth="1"/>
    <col min="13" max="13" width="13" style="49" bestFit="1" customWidth="1"/>
    <col min="14" max="14" width="14.5703125" style="49" customWidth="1"/>
    <col min="15" max="16384" width="11" style="9"/>
  </cols>
  <sheetData>
    <row r="1" spans="1:14" ht="23.25" x14ac:dyDescent="0.25">
      <c r="A1" s="76" t="s">
        <v>2</v>
      </c>
    </row>
    <row r="3" spans="1:14" x14ac:dyDescent="0.25">
      <c r="A3" s="17" t="s">
        <v>3</v>
      </c>
    </row>
    <row r="4" spans="1:14" ht="15.75" thickBot="1" x14ac:dyDescent="0.3"/>
    <row r="5" spans="1:14" ht="15.75" thickBot="1" x14ac:dyDescent="0.3">
      <c r="A5" s="1" t="s">
        <v>91</v>
      </c>
      <c r="C5" s="92">
        <v>44957</v>
      </c>
      <c r="D5" s="92">
        <v>44985</v>
      </c>
      <c r="E5" s="92">
        <v>45016</v>
      </c>
      <c r="F5" s="83"/>
      <c r="G5" s="83"/>
      <c r="H5" s="83"/>
      <c r="I5" s="83"/>
      <c r="J5" s="83"/>
      <c r="K5" s="83"/>
      <c r="L5" s="83"/>
      <c r="M5" s="83"/>
      <c r="N5" s="83"/>
    </row>
    <row r="6" spans="1:14" ht="15.75" thickBot="1" x14ac:dyDescent="0.3">
      <c r="A6" s="2" t="s">
        <v>4</v>
      </c>
      <c r="C6" s="93">
        <v>49343337</v>
      </c>
      <c r="D6" s="93">
        <v>49343337</v>
      </c>
      <c r="E6" s="93">
        <v>49343337</v>
      </c>
      <c r="F6" s="70"/>
      <c r="G6" s="70"/>
      <c r="H6" s="70"/>
      <c r="I6" s="70"/>
      <c r="J6" s="70"/>
      <c r="K6" s="70"/>
      <c r="L6" s="70"/>
      <c r="M6" s="70"/>
      <c r="N6" s="70"/>
    </row>
    <row r="7" spans="1:14" ht="30" x14ac:dyDescent="0.25">
      <c r="A7" s="43" t="s">
        <v>5</v>
      </c>
    </row>
    <row r="8" spans="1:14" x14ac:dyDescent="0.25">
      <c r="A8" s="43" t="s">
        <v>133</v>
      </c>
    </row>
    <row r="9" spans="1:14" x14ac:dyDescent="0.25">
      <c r="A9" s="18" t="s">
        <v>109</v>
      </c>
    </row>
    <row r="11" spans="1:14" ht="15.75" thickBot="1" x14ac:dyDescent="0.3"/>
    <row r="12" spans="1:14" ht="15.75" thickBot="1" x14ac:dyDescent="0.3">
      <c r="A12" s="1" t="s">
        <v>6</v>
      </c>
      <c r="C12" s="92">
        <v>44957</v>
      </c>
      <c r="D12" s="92">
        <v>44985</v>
      </c>
      <c r="E12" s="92">
        <v>45016</v>
      </c>
      <c r="F12" s="83"/>
      <c r="G12" s="83"/>
      <c r="H12" s="83"/>
      <c r="I12" s="83"/>
      <c r="J12" s="83"/>
      <c r="K12" s="83"/>
      <c r="L12" s="83"/>
      <c r="M12" s="83"/>
      <c r="N12" s="83"/>
    </row>
    <row r="13" spans="1:14" ht="15.75" thickBot="1" x14ac:dyDescent="0.3">
      <c r="A13" s="2" t="s">
        <v>4</v>
      </c>
      <c r="C13" s="93">
        <f t="shared" ref="C13" si="0">6+8+13</f>
        <v>27</v>
      </c>
      <c r="D13" s="93">
        <f>6+8+13</f>
        <v>27</v>
      </c>
      <c r="E13" s="93">
        <v>27</v>
      </c>
      <c r="F13" s="70"/>
      <c r="G13" s="70"/>
      <c r="H13" s="70"/>
      <c r="I13" s="70"/>
      <c r="J13" s="70"/>
      <c r="K13" s="70"/>
      <c r="L13" s="70"/>
      <c r="M13" s="70"/>
      <c r="N13" s="70"/>
    </row>
    <row r="14" spans="1:14" ht="45" x14ac:dyDescent="0.25">
      <c r="A14" s="43" t="s">
        <v>7</v>
      </c>
    </row>
    <row r="15" spans="1:14" x14ac:dyDescent="0.25">
      <c r="A15" s="12" t="s">
        <v>8</v>
      </c>
    </row>
    <row r="16" spans="1:14" x14ac:dyDescent="0.25">
      <c r="A16" s="43" t="s">
        <v>9</v>
      </c>
    </row>
    <row r="17" spans="1:14" x14ac:dyDescent="0.25">
      <c r="A17" s="18" t="s">
        <v>109</v>
      </c>
    </row>
    <row r="19" spans="1:14" ht="15.75" thickBot="1" x14ac:dyDescent="0.3"/>
    <row r="20" spans="1:14" ht="15.75" thickBot="1" x14ac:dyDescent="0.3">
      <c r="A20" s="1" t="s">
        <v>64</v>
      </c>
      <c r="C20" s="92">
        <v>44957</v>
      </c>
      <c r="D20" s="92">
        <v>44985</v>
      </c>
      <c r="E20" s="92">
        <v>45016</v>
      </c>
      <c r="F20" s="83"/>
      <c r="G20" s="83"/>
      <c r="H20" s="83"/>
      <c r="I20" s="83"/>
      <c r="J20" s="83"/>
      <c r="K20" s="83"/>
      <c r="L20" s="83"/>
      <c r="M20" s="83"/>
      <c r="N20" s="83"/>
    </row>
    <row r="21" spans="1:14" ht="15.75" thickBot="1" x14ac:dyDescent="0.3">
      <c r="A21" s="2" t="s">
        <v>4</v>
      </c>
      <c r="C21" s="93">
        <v>78</v>
      </c>
      <c r="D21" s="93">
        <v>78</v>
      </c>
      <c r="E21" s="93">
        <v>78</v>
      </c>
      <c r="F21" s="70"/>
      <c r="G21" s="70"/>
      <c r="H21" s="70"/>
      <c r="I21" s="70"/>
      <c r="J21" s="70"/>
      <c r="K21" s="70"/>
      <c r="L21" s="70"/>
      <c r="M21" s="70"/>
      <c r="N21" s="70"/>
    </row>
    <row r="22" spans="1:14" ht="30" x14ac:dyDescent="0.25">
      <c r="A22" s="43" t="s">
        <v>134</v>
      </c>
    </row>
    <row r="23" spans="1:14" ht="45" x14ac:dyDescent="0.25">
      <c r="A23" s="43" t="s">
        <v>65</v>
      </c>
    </row>
    <row r="24" spans="1:14" x14ac:dyDescent="0.25">
      <c r="A24" s="18" t="s">
        <v>109</v>
      </c>
    </row>
    <row r="26" spans="1:14" ht="15.75" thickBot="1" x14ac:dyDescent="0.3"/>
    <row r="27" spans="1:14" ht="30" x14ac:dyDescent="0.25">
      <c r="A27" s="1" t="s">
        <v>92</v>
      </c>
      <c r="C27" s="94">
        <v>44957</v>
      </c>
      <c r="D27" s="94">
        <v>44985</v>
      </c>
      <c r="E27" s="94">
        <v>45016</v>
      </c>
      <c r="F27" s="83"/>
      <c r="G27" s="83"/>
      <c r="H27" s="83"/>
      <c r="I27" s="83"/>
      <c r="J27" s="83"/>
      <c r="K27" s="83"/>
      <c r="L27" s="83"/>
      <c r="M27" s="83"/>
      <c r="N27" s="83"/>
    </row>
    <row r="28" spans="1:14" ht="15.75" thickBot="1" x14ac:dyDescent="0.3">
      <c r="A28" s="2" t="s">
        <v>4</v>
      </c>
      <c r="C28" s="95">
        <v>49343337</v>
      </c>
      <c r="D28" s="95">
        <v>49343337</v>
      </c>
      <c r="E28" s="95">
        <v>49343337</v>
      </c>
      <c r="F28" s="70"/>
      <c r="G28" s="70"/>
      <c r="H28" s="70"/>
      <c r="I28" s="70"/>
      <c r="J28" s="70"/>
      <c r="K28" s="70"/>
      <c r="L28" s="70"/>
      <c r="M28" s="70"/>
      <c r="N28" s="70"/>
    </row>
    <row r="29" spans="1:14" ht="45" x14ac:dyDescent="0.25">
      <c r="A29" s="2" t="s">
        <v>10</v>
      </c>
    </row>
    <row r="30" spans="1:14" ht="30" x14ac:dyDescent="0.25">
      <c r="A30" s="43" t="s">
        <v>135</v>
      </c>
    </row>
    <row r="31" spans="1:14" x14ac:dyDescent="0.25">
      <c r="A31" s="18" t="s">
        <v>109</v>
      </c>
    </row>
    <row r="33" spans="1:14" ht="15.75" thickBot="1" x14ac:dyDescent="0.3"/>
    <row r="34" spans="1:14" ht="30" x14ac:dyDescent="0.25">
      <c r="A34" s="1" t="s">
        <v>93</v>
      </c>
      <c r="C34" s="94">
        <v>44957</v>
      </c>
      <c r="D34" s="94">
        <v>44985</v>
      </c>
      <c r="E34" s="94">
        <v>45016</v>
      </c>
      <c r="F34" s="83"/>
      <c r="G34" s="83"/>
      <c r="H34" s="83"/>
      <c r="I34" s="83"/>
      <c r="J34" s="83"/>
      <c r="K34" s="83"/>
      <c r="L34" s="83"/>
      <c r="M34" s="83"/>
      <c r="N34" s="83"/>
    </row>
    <row r="35" spans="1:14" ht="15.75" thickBot="1" x14ac:dyDescent="0.3">
      <c r="A35" s="2" t="s">
        <v>4</v>
      </c>
      <c r="C35" s="97">
        <v>0</v>
      </c>
      <c r="D35" s="97">
        <v>0</v>
      </c>
      <c r="E35" s="97">
        <v>0</v>
      </c>
      <c r="F35" s="96"/>
      <c r="G35" s="96"/>
      <c r="H35" s="96"/>
      <c r="I35" s="96"/>
      <c r="J35" s="96"/>
      <c r="K35" s="96"/>
      <c r="L35" s="96"/>
      <c r="M35" s="96"/>
      <c r="N35" s="96"/>
    </row>
    <row r="36" spans="1:14" ht="45" x14ac:dyDescent="0.25">
      <c r="A36" s="2" t="s">
        <v>11</v>
      </c>
    </row>
    <row r="37" spans="1:14" ht="30" x14ac:dyDescent="0.25">
      <c r="A37" s="43" t="s">
        <v>136</v>
      </c>
    </row>
    <row r="38" spans="1:14" x14ac:dyDescent="0.25">
      <c r="A38" s="18" t="s">
        <v>109</v>
      </c>
    </row>
    <row r="39" spans="1:14" ht="15.75" thickBot="1" x14ac:dyDescent="0.3"/>
    <row r="40" spans="1:14" ht="15.75" thickBot="1" x14ac:dyDescent="0.3">
      <c r="C40" s="92">
        <v>44957</v>
      </c>
      <c r="D40" s="92">
        <v>44985</v>
      </c>
      <c r="E40" s="92">
        <v>45016</v>
      </c>
      <c r="F40" s="83"/>
      <c r="G40" s="83"/>
      <c r="H40" s="83"/>
      <c r="I40" s="83"/>
      <c r="J40" s="83"/>
      <c r="K40" s="83"/>
      <c r="L40" s="83"/>
      <c r="M40" s="83"/>
      <c r="N40" s="83"/>
    </row>
    <row r="41" spans="1:14" ht="15.75" thickBot="1" x14ac:dyDescent="0.3">
      <c r="A41" s="15" t="s">
        <v>137</v>
      </c>
      <c r="C41" s="93">
        <f>+C28+C35</f>
        <v>49343337</v>
      </c>
      <c r="D41" s="93">
        <f t="shared" ref="D41:E41" si="1">+D28+D35</f>
        <v>49343337</v>
      </c>
      <c r="E41" s="93">
        <f t="shared" si="1"/>
        <v>49343337</v>
      </c>
      <c r="F41" s="70"/>
      <c r="G41" s="70"/>
      <c r="H41" s="70"/>
      <c r="I41" s="66"/>
      <c r="J41" s="70"/>
      <c r="K41" s="70"/>
      <c r="L41" s="66"/>
      <c r="M41" s="70"/>
      <c r="N41" s="70"/>
    </row>
    <row r="42" spans="1:14" ht="30" x14ac:dyDescent="0.25">
      <c r="A42" s="13" t="s">
        <v>513</v>
      </c>
    </row>
    <row r="44" spans="1:14" ht="15.75" thickBot="1" x14ac:dyDescent="0.3"/>
    <row r="45" spans="1:14" ht="15.75" thickBot="1" x14ac:dyDescent="0.3">
      <c r="A45" s="1" t="s">
        <v>138</v>
      </c>
      <c r="C45" s="92">
        <v>44957</v>
      </c>
      <c r="D45" s="92">
        <v>44985</v>
      </c>
      <c r="E45" s="92">
        <v>45016</v>
      </c>
      <c r="F45" s="83"/>
      <c r="G45" s="83"/>
      <c r="H45" s="83"/>
      <c r="I45" s="83"/>
      <c r="J45" s="83"/>
      <c r="K45" s="83"/>
      <c r="L45" s="83"/>
      <c r="M45" s="83"/>
      <c r="N45" s="83"/>
    </row>
    <row r="46" spans="1:14" ht="15.75" thickBot="1" x14ac:dyDescent="0.3">
      <c r="A46" s="2" t="s">
        <v>4</v>
      </c>
      <c r="C46" s="99">
        <v>2532</v>
      </c>
      <c r="D46" s="99">
        <v>2532</v>
      </c>
      <c r="E46" s="99">
        <v>2532</v>
      </c>
      <c r="F46" s="84"/>
      <c r="G46" s="84"/>
      <c r="H46" s="84"/>
      <c r="I46" s="84"/>
      <c r="J46" s="84"/>
      <c r="K46" s="84"/>
      <c r="L46" s="84"/>
      <c r="M46" s="84"/>
      <c r="N46" s="84"/>
    </row>
    <row r="47" spans="1:14" ht="30" x14ac:dyDescent="0.25">
      <c r="A47" s="43" t="s">
        <v>12</v>
      </c>
    </row>
    <row r="48" spans="1:14" ht="30" x14ac:dyDescent="0.25">
      <c r="A48" s="43" t="s">
        <v>139</v>
      </c>
    </row>
    <row r="49" spans="1:14" x14ac:dyDescent="0.25">
      <c r="A49" s="43" t="s">
        <v>108</v>
      </c>
    </row>
    <row r="51" spans="1:14" ht="15.75" thickBot="1" x14ac:dyDescent="0.3"/>
    <row r="52" spans="1:14" ht="15.75" thickBot="1" x14ac:dyDescent="0.3">
      <c r="A52" s="1" t="s">
        <v>140</v>
      </c>
      <c r="C52" s="92">
        <v>44957</v>
      </c>
      <c r="D52" s="92">
        <v>44985</v>
      </c>
      <c r="E52" s="92">
        <v>45016</v>
      </c>
      <c r="F52" s="83"/>
      <c r="G52" s="83"/>
      <c r="H52" s="83"/>
      <c r="I52" s="83"/>
      <c r="J52" s="83"/>
      <c r="K52" s="83"/>
      <c r="L52" s="83"/>
      <c r="M52" s="83"/>
      <c r="N52" s="83"/>
    </row>
    <row r="53" spans="1:14" ht="15.75" thickBot="1" x14ac:dyDescent="0.3">
      <c r="A53" s="2" t="s">
        <v>4</v>
      </c>
      <c r="C53" s="98">
        <v>0</v>
      </c>
      <c r="D53" s="98">
        <v>0</v>
      </c>
      <c r="E53" s="98">
        <v>0</v>
      </c>
      <c r="F53" s="66"/>
      <c r="G53" s="70"/>
      <c r="H53" s="70"/>
      <c r="I53" s="66"/>
      <c r="J53" s="70"/>
      <c r="K53" s="70"/>
      <c r="L53" s="66"/>
      <c r="M53" s="70"/>
      <c r="N53" s="70"/>
    </row>
    <row r="54" spans="1:14" ht="30" x14ac:dyDescent="0.25">
      <c r="A54" s="43" t="s">
        <v>13</v>
      </c>
    </row>
    <row r="55" spans="1:14" ht="30" x14ac:dyDescent="0.25">
      <c r="A55" s="43" t="s">
        <v>141</v>
      </c>
    </row>
    <row r="56" spans="1:14" x14ac:dyDescent="0.25">
      <c r="A56" s="43" t="s">
        <v>108</v>
      </c>
    </row>
    <row r="58" spans="1:14" ht="15.75" thickBot="1" x14ac:dyDescent="0.3"/>
    <row r="59" spans="1:14" ht="15.75" thickBot="1" x14ac:dyDescent="0.3">
      <c r="A59" s="1" t="s">
        <v>66</v>
      </c>
      <c r="C59" s="92">
        <v>44957</v>
      </c>
      <c r="D59" s="92">
        <v>44985</v>
      </c>
      <c r="E59" s="92">
        <v>45016</v>
      </c>
      <c r="F59" s="83"/>
      <c r="G59" s="83"/>
      <c r="H59" s="83"/>
      <c r="I59" s="83"/>
      <c r="J59" s="83"/>
      <c r="K59" s="83"/>
      <c r="L59" s="83"/>
      <c r="M59" s="83"/>
      <c r="N59" s="83"/>
    </row>
    <row r="60" spans="1:14" ht="15.75" thickBot="1" x14ac:dyDescent="0.3">
      <c r="A60" s="2" t="s">
        <v>4</v>
      </c>
      <c r="C60" s="93">
        <v>93</v>
      </c>
      <c r="D60" s="93">
        <v>93</v>
      </c>
      <c r="E60" s="93">
        <v>93</v>
      </c>
      <c r="F60" s="70"/>
      <c r="G60" s="70"/>
      <c r="H60" s="70"/>
      <c r="I60" s="70"/>
      <c r="J60" s="70"/>
      <c r="K60" s="70"/>
      <c r="L60" s="70"/>
      <c r="M60" s="70"/>
      <c r="N60" s="70"/>
    </row>
    <row r="61" spans="1:14" ht="45" x14ac:dyDescent="0.25">
      <c r="A61" s="43" t="s">
        <v>14</v>
      </c>
    </row>
    <row r="62" spans="1:14" ht="30" x14ac:dyDescent="0.25">
      <c r="A62" s="43" t="s">
        <v>110</v>
      </c>
    </row>
    <row r="63" spans="1:14" x14ac:dyDescent="0.25">
      <c r="A63" s="18" t="s">
        <v>109</v>
      </c>
    </row>
    <row r="64" spans="1:14" x14ac:dyDescent="0.25">
      <c r="A64" s="43"/>
    </row>
    <row r="66" spans="1:14" ht="15.75" thickBot="1" x14ac:dyDescent="0.3"/>
    <row r="67" spans="1:14" ht="15.75" thickBot="1" x14ac:dyDescent="0.3">
      <c r="A67" s="1" t="s">
        <v>67</v>
      </c>
      <c r="C67" s="92">
        <v>44957</v>
      </c>
      <c r="D67" s="92">
        <v>44985</v>
      </c>
      <c r="E67" s="92">
        <v>45016</v>
      </c>
      <c r="F67" s="83"/>
      <c r="G67" s="83"/>
      <c r="H67" s="83"/>
      <c r="I67" s="83"/>
      <c r="J67" s="83"/>
      <c r="K67" s="83"/>
      <c r="L67" s="83"/>
      <c r="M67" s="83"/>
      <c r="N67" s="83"/>
    </row>
    <row r="68" spans="1:14" ht="15.75" thickBot="1" x14ac:dyDescent="0.3">
      <c r="A68" s="2" t="s">
        <v>4</v>
      </c>
      <c r="C68" s="93">
        <v>0</v>
      </c>
      <c r="D68" s="93">
        <v>0</v>
      </c>
      <c r="E68" s="93">
        <v>0</v>
      </c>
      <c r="F68" s="70"/>
      <c r="G68" s="70"/>
      <c r="H68" s="70"/>
      <c r="I68" s="66"/>
      <c r="J68" s="70"/>
      <c r="K68" s="70"/>
      <c r="L68" s="66"/>
      <c r="M68" s="70"/>
      <c r="N68" s="70"/>
    </row>
    <row r="69" spans="1:14" ht="45" x14ac:dyDescent="0.25">
      <c r="A69" s="43" t="s">
        <v>15</v>
      </c>
    </row>
    <row r="70" spans="1:14" ht="30" x14ac:dyDescent="0.25">
      <c r="A70" s="43" t="s">
        <v>142</v>
      </c>
    </row>
    <row r="71" spans="1:14" x14ac:dyDescent="0.25">
      <c r="A71" s="18" t="s">
        <v>109</v>
      </c>
    </row>
    <row r="72" spans="1:14" ht="15.75" thickBot="1" x14ac:dyDescent="0.3"/>
    <row r="73" spans="1:14" ht="15.75" thickBot="1" x14ac:dyDescent="0.3">
      <c r="C73" s="92">
        <v>44957</v>
      </c>
      <c r="D73" s="92">
        <v>44985</v>
      </c>
      <c r="E73" s="92">
        <v>45016</v>
      </c>
      <c r="F73" s="83"/>
      <c r="G73" s="83"/>
      <c r="H73" s="83"/>
      <c r="I73" s="83"/>
      <c r="J73" s="83"/>
      <c r="K73" s="83"/>
      <c r="L73" s="83"/>
      <c r="M73" s="83"/>
      <c r="N73" s="83"/>
    </row>
    <row r="74" spans="1:14" ht="15.75" thickBot="1" x14ac:dyDescent="0.3">
      <c r="A74" s="15" t="s">
        <v>16</v>
      </c>
      <c r="C74" s="93">
        <f>+C60+C68</f>
        <v>93</v>
      </c>
      <c r="D74" s="93">
        <f t="shared" ref="D74:E74" si="2">+D60+D68</f>
        <v>93</v>
      </c>
      <c r="E74" s="93">
        <f t="shared" si="2"/>
        <v>93</v>
      </c>
      <c r="F74" s="70"/>
      <c r="G74" s="70"/>
      <c r="H74" s="70"/>
      <c r="I74" s="66"/>
      <c r="J74" s="70"/>
      <c r="K74" s="70"/>
      <c r="L74" s="66"/>
      <c r="M74" s="70"/>
      <c r="N74" s="70"/>
    </row>
    <row r="75" spans="1:14" ht="15.75" thickBot="1" x14ac:dyDescent="0.3"/>
    <row r="76" spans="1:14" ht="30.75" thickBot="1" x14ac:dyDescent="0.3">
      <c r="A76" s="1" t="s">
        <v>111</v>
      </c>
      <c r="C76" s="92">
        <v>44957</v>
      </c>
      <c r="D76" s="92">
        <v>44985</v>
      </c>
      <c r="E76" s="92">
        <v>45016</v>
      </c>
      <c r="F76" s="83"/>
      <c r="G76" s="83"/>
      <c r="H76" s="83"/>
      <c r="I76" s="83"/>
      <c r="J76" s="83"/>
      <c r="K76" s="83"/>
      <c r="L76" s="83"/>
      <c r="M76" s="83"/>
      <c r="N76" s="83"/>
    </row>
    <row r="77" spans="1:14" ht="15.75" thickBot="1" x14ac:dyDescent="0.3">
      <c r="A77" s="2" t="s">
        <v>4</v>
      </c>
      <c r="C77" s="98">
        <v>93</v>
      </c>
      <c r="D77" s="98">
        <v>93</v>
      </c>
      <c r="E77" s="98">
        <v>93</v>
      </c>
      <c r="F77" s="66"/>
      <c r="G77" s="66"/>
      <c r="H77" s="66"/>
      <c r="I77" s="66"/>
      <c r="J77" s="66"/>
      <c r="K77" s="66"/>
      <c r="L77" s="66"/>
      <c r="M77" s="66"/>
      <c r="N77" s="66"/>
    </row>
    <row r="78" spans="1:14" ht="30" x14ac:dyDescent="0.25">
      <c r="A78" s="2" t="s">
        <v>17</v>
      </c>
    </row>
    <row r="79" spans="1:14" ht="45" x14ac:dyDescent="0.25">
      <c r="A79" s="43" t="s">
        <v>121</v>
      </c>
    </row>
    <row r="80" spans="1:14" ht="30" x14ac:dyDescent="0.25">
      <c r="A80" s="43" t="s">
        <v>18</v>
      </c>
    </row>
    <row r="81" spans="1:14" x14ac:dyDescent="0.25">
      <c r="A81" s="43" t="s">
        <v>108</v>
      </c>
    </row>
    <row r="83" spans="1:14" ht="15.75" thickBot="1" x14ac:dyDescent="0.3"/>
    <row r="84" spans="1:14" ht="30.75" thickBot="1" x14ac:dyDescent="0.3">
      <c r="A84" s="1" t="s">
        <v>68</v>
      </c>
      <c r="C84" s="92">
        <v>44957</v>
      </c>
      <c r="D84" s="92">
        <v>44985</v>
      </c>
      <c r="E84" s="92">
        <v>45016</v>
      </c>
      <c r="F84" s="83"/>
      <c r="G84" s="83"/>
      <c r="H84" s="83"/>
      <c r="I84" s="83"/>
      <c r="J84" s="83"/>
      <c r="K84" s="83"/>
      <c r="L84" s="83"/>
      <c r="M84" s="83"/>
      <c r="N84" s="83"/>
    </row>
    <row r="85" spans="1:14" ht="15.75" thickBot="1" x14ac:dyDescent="0.3">
      <c r="A85" s="2" t="s">
        <v>4</v>
      </c>
      <c r="C85" s="98">
        <v>0</v>
      </c>
      <c r="D85" s="98">
        <v>0</v>
      </c>
      <c r="E85" s="98">
        <v>0</v>
      </c>
      <c r="F85" s="66"/>
      <c r="G85" s="66"/>
      <c r="H85" s="66"/>
      <c r="I85" s="66"/>
      <c r="J85" s="66"/>
      <c r="K85" s="66"/>
      <c r="L85" s="66"/>
      <c r="M85" s="66"/>
      <c r="N85" s="66"/>
    </row>
    <row r="86" spans="1:14" ht="30" x14ac:dyDescent="0.25">
      <c r="A86" s="2" t="s">
        <v>19</v>
      </c>
    </row>
    <row r="87" spans="1:14" ht="30" x14ac:dyDescent="0.25">
      <c r="A87" s="43" t="s">
        <v>20</v>
      </c>
    </row>
    <row r="88" spans="1:14" ht="30" x14ac:dyDescent="0.25">
      <c r="A88" s="43" t="s">
        <v>18</v>
      </c>
    </row>
    <row r="89" spans="1:14" x14ac:dyDescent="0.25">
      <c r="A89" s="43" t="s">
        <v>108</v>
      </c>
    </row>
    <row r="92" spans="1:14" ht="15.75" thickBot="1" x14ac:dyDescent="0.3"/>
    <row r="93" spans="1:14" ht="30.75" thickBot="1" x14ac:dyDescent="0.3">
      <c r="A93" s="1" t="s">
        <v>69</v>
      </c>
      <c r="C93" s="92">
        <v>44957</v>
      </c>
      <c r="D93" s="92">
        <v>44985</v>
      </c>
      <c r="E93" s="92">
        <v>45016</v>
      </c>
      <c r="F93" s="83"/>
      <c r="G93" s="83"/>
      <c r="H93" s="83"/>
      <c r="I93" s="83"/>
      <c r="J93" s="83"/>
      <c r="K93" s="83"/>
      <c r="L93" s="83"/>
      <c r="M93" s="83"/>
      <c r="N93" s="83"/>
    </row>
    <row r="94" spans="1:14" ht="15.75" thickBot="1" x14ac:dyDescent="0.3">
      <c r="A94" s="2" t="s">
        <v>4</v>
      </c>
      <c r="C94" s="98">
        <v>88</v>
      </c>
      <c r="D94" s="98">
        <v>88</v>
      </c>
      <c r="E94" s="98">
        <v>88</v>
      </c>
      <c r="F94" s="66"/>
      <c r="G94" s="66"/>
      <c r="H94" s="66"/>
      <c r="I94" s="66"/>
      <c r="J94" s="66"/>
      <c r="K94" s="66"/>
      <c r="L94" s="66"/>
      <c r="M94" s="66"/>
      <c r="N94" s="66"/>
    </row>
    <row r="95" spans="1:14" ht="45" x14ac:dyDescent="0.25">
      <c r="A95" s="2" t="s">
        <v>21</v>
      </c>
    </row>
    <row r="96" spans="1:14" ht="45" x14ac:dyDescent="0.25">
      <c r="A96" s="43" t="s">
        <v>122</v>
      </c>
    </row>
    <row r="97" spans="1:14" ht="30" x14ac:dyDescent="0.25">
      <c r="A97" s="43" t="s">
        <v>22</v>
      </c>
    </row>
    <row r="98" spans="1:14" x14ac:dyDescent="0.25">
      <c r="A98" s="43" t="s">
        <v>108</v>
      </c>
    </row>
    <row r="100" spans="1:14" ht="15.75" thickBot="1" x14ac:dyDescent="0.3"/>
    <row r="101" spans="1:14" ht="30.75" thickBot="1" x14ac:dyDescent="0.3">
      <c r="A101" s="1" t="s">
        <v>70</v>
      </c>
      <c r="C101" s="92">
        <v>44957</v>
      </c>
      <c r="D101" s="92">
        <v>44985</v>
      </c>
      <c r="E101" s="92">
        <v>45016</v>
      </c>
      <c r="F101" s="83"/>
      <c r="G101" s="83"/>
      <c r="H101" s="83"/>
      <c r="I101" s="83"/>
      <c r="J101" s="83"/>
      <c r="K101" s="83"/>
      <c r="L101" s="83"/>
      <c r="M101" s="83"/>
      <c r="N101" s="83"/>
    </row>
    <row r="102" spans="1:14" ht="15.75" thickBot="1" x14ac:dyDescent="0.3">
      <c r="A102" s="2" t="s">
        <v>4</v>
      </c>
      <c r="C102" s="98">
        <v>0</v>
      </c>
      <c r="D102" s="98">
        <v>0</v>
      </c>
      <c r="E102" s="98">
        <v>0</v>
      </c>
      <c r="F102" s="66"/>
      <c r="G102" s="66"/>
      <c r="H102" s="66"/>
      <c r="I102" s="66"/>
      <c r="J102" s="70"/>
      <c r="K102" s="70"/>
      <c r="L102" s="66"/>
      <c r="M102" s="70"/>
      <c r="N102" s="70"/>
    </row>
    <row r="103" spans="1:14" ht="45" x14ac:dyDescent="0.25">
      <c r="A103" s="2" t="s">
        <v>23</v>
      </c>
    </row>
    <row r="104" spans="1:14" ht="45" x14ac:dyDescent="0.25">
      <c r="A104" s="43" t="s">
        <v>122</v>
      </c>
    </row>
    <row r="105" spans="1:14" ht="30" x14ac:dyDescent="0.25">
      <c r="A105" s="43" t="s">
        <v>22</v>
      </c>
    </row>
    <row r="106" spans="1:14" x14ac:dyDescent="0.25">
      <c r="A106" s="43" t="s">
        <v>108</v>
      </c>
    </row>
    <row r="109" spans="1:14" ht="15.75" thickBot="1" x14ac:dyDescent="0.3"/>
    <row r="110" spans="1:14" ht="30.75" thickBot="1" x14ac:dyDescent="0.3">
      <c r="A110" s="1" t="s">
        <v>94</v>
      </c>
      <c r="C110" s="92">
        <v>44957</v>
      </c>
      <c r="D110" s="92">
        <v>44985</v>
      </c>
      <c r="E110" s="92">
        <v>45016</v>
      </c>
      <c r="F110" s="83"/>
      <c r="G110" s="83"/>
      <c r="H110" s="83"/>
      <c r="I110" s="83"/>
      <c r="J110" s="83"/>
      <c r="K110" s="83"/>
      <c r="L110" s="83"/>
      <c r="M110" s="83"/>
      <c r="N110" s="83"/>
    </row>
    <row r="111" spans="1:14" ht="15.75" thickBot="1" x14ac:dyDescent="0.3">
      <c r="A111" s="2" t="s">
        <v>4</v>
      </c>
      <c r="C111" s="102">
        <v>3672535</v>
      </c>
      <c r="D111" s="102">
        <v>3462899</v>
      </c>
      <c r="E111" s="102">
        <v>3844239</v>
      </c>
      <c r="F111" s="101"/>
      <c r="G111" s="101"/>
      <c r="H111" s="101"/>
      <c r="I111" s="101"/>
      <c r="J111" s="101"/>
      <c r="K111" s="101"/>
      <c r="L111" s="101"/>
      <c r="M111" s="101"/>
      <c r="N111" s="101"/>
    </row>
    <row r="112" spans="1:14" s="74" customFormat="1" ht="60" x14ac:dyDescent="0.25">
      <c r="A112" s="71" t="s">
        <v>117</v>
      </c>
      <c r="C112" s="70"/>
      <c r="D112" s="70"/>
      <c r="E112" s="70"/>
      <c r="F112" s="70"/>
      <c r="G112" s="70"/>
      <c r="H112" s="70"/>
      <c r="I112" s="66"/>
      <c r="J112" s="70"/>
      <c r="K112" s="70"/>
      <c r="L112" s="66"/>
      <c r="M112" s="70"/>
      <c r="N112" s="70"/>
    </row>
    <row r="113" spans="1:14" ht="30" x14ac:dyDescent="0.25">
      <c r="A113" s="4" t="s">
        <v>24</v>
      </c>
    </row>
    <row r="114" spans="1:14" x14ac:dyDescent="0.25">
      <c r="A114" s="4" t="s">
        <v>25</v>
      </c>
    </row>
    <row r="115" spans="1:14" ht="30" x14ac:dyDescent="0.25">
      <c r="A115" s="5" t="s">
        <v>95</v>
      </c>
    </row>
    <row r="117" spans="1:14" ht="15.75" thickBot="1" x14ac:dyDescent="0.3"/>
    <row r="118" spans="1:14" ht="30.75" thickBot="1" x14ac:dyDescent="0.3">
      <c r="A118" s="1" t="s">
        <v>96</v>
      </c>
      <c r="C118" s="92">
        <v>44957</v>
      </c>
      <c r="D118" s="92">
        <v>44985</v>
      </c>
      <c r="E118" s="92">
        <v>45016</v>
      </c>
      <c r="F118" s="83"/>
      <c r="G118" s="83"/>
      <c r="H118" s="83"/>
      <c r="I118" s="83"/>
      <c r="J118" s="83"/>
      <c r="K118" s="83"/>
      <c r="L118" s="83"/>
      <c r="M118" s="83"/>
      <c r="N118" s="83"/>
    </row>
    <row r="119" spans="1:14" ht="15.75" thickBot="1" x14ac:dyDescent="0.3">
      <c r="A119" s="2" t="s">
        <v>4</v>
      </c>
      <c r="C119" s="98">
        <v>0</v>
      </c>
      <c r="D119" s="98">
        <v>0</v>
      </c>
      <c r="E119" s="98">
        <v>0</v>
      </c>
      <c r="F119" s="66"/>
      <c r="G119" s="66"/>
      <c r="H119" s="66"/>
      <c r="I119" s="66"/>
      <c r="J119" s="70"/>
      <c r="K119" s="70"/>
      <c r="L119" s="66"/>
      <c r="M119" s="70"/>
      <c r="N119" s="70"/>
    </row>
    <row r="120" spans="1:14" ht="45" x14ac:dyDescent="0.25">
      <c r="A120" s="43" t="s">
        <v>118</v>
      </c>
    </row>
    <row r="121" spans="1:14" ht="30" x14ac:dyDescent="0.25">
      <c r="A121" s="12" t="s">
        <v>26</v>
      </c>
    </row>
    <row r="122" spans="1:14" x14ac:dyDescent="0.25">
      <c r="A122" s="43" t="s">
        <v>25</v>
      </c>
    </row>
    <row r="123" spans="1:14" ht="30" x14ac:dyDescent="0.25">
      <c r="A123" s="13" t="s">
        <v>97</v>
      </c>
    </row>
    <row r="124" spans="1:14" ht="15.75" thickBot="1" x14ac:dyDescent="0.3"/>
    <row r="125" spans="1:14" ht="30.75" thickBot="1" x14ac:dyDescent="0.3">
      <c r="A125" s="6" t="s">
        <v>27</v>
      </c>
      <c r="C125" s="92">
        <v>44957</v>
      </c>
      <c r="D125" s="92">
        <v>44985</v>
      </c>
      <c r="E125" s="92">
        <v>45016</v>
      </c>
      <c r="F125" s="83"/>
      <c r="G125" s="83"/>
      <c r="H125" s="83"/>
      <c r="I125" s="83"/>
      <c r="J125" s="83"/>
      <c r="K125" s="83"/>
      <c r="L125" s="83"/>
      <c r="M125" s="83"/>
      <c r="N125" s="83"/>
    </row>
    <row r="126" spans="1:14" ht="15.75" thickBot="1" x14ac:dyDescent="0.3">
      <c r="A126" s="6" t="s">
        <v>98</v>
      </c>
      <c r="C126" s="102">
        <v>3672535</v>
      </c>
      <c r="D126" s="102">
        <v>3462899</v>
      </c>
      <c r="E126" s="102">
        <f>E111+E119</f>
        <v>3844239</v>
      </c>
      <c r="F126" s="101"/>
      <c r="G126" s="101"/>
      <c r="H126" s="101"/>
      <c r="I126" s="103"/>
      <c r="J126" s="103"/>
      <c r="K126" s="70"/>
      <c r="L126" s="103"/>
      <c r="M126" s="103"/>
      <c r="N126" s="70"/>
    </row>
    <row r="127" spans="1:14" s="74" customFormat="1" x14ac:dyDescent="0.25">
      <c r="A127" s="71" t="s">
        <v>123</v>
      </c>
      <c r="C127" s="70"/>
      <c r="D127" s="70"/>
      <c r="E127" s="70"/>
      <c r="F127" s="70"/>
      <c r="G127" s="70"/>
      <c r="H127" s="70"/>
      <c r="I127" s="66"/>
      <c r="J127" s="70"/>
      <c r="K127" s="70"/>
      <c r="L127" s="66"/>
      <c r="M127" s="70"/>
      <c r="N127" s="70"/>
    </row>
    <row r="129" spans="1:14" ht="15.75" thickBot="1" x14ac:dyDescent="0.3"/>
    <row r="130" spans="1:14" ht="30.75" thickBot="1" x14ac:dyDescent="0.3">
      <c r="A130" s="1" t="s">
        <v>99</v>
      </c>
      <c r="C130" s="92">
        <v>44957</v>
      </c>
      <c r="D130" s="92">
        <v>44985</v>
      </c>
      <c r="E130" s="92">
        <v>45016</v>
      </c>
      <c r="F130" s="83"/>
      <c r="G130" s="83"/>
      <c r="H130" s="83"/>
      <c r="I130" s="83"/>
      <c r="J130" s="83"/>
      <c r="K130" s="83"/>
      <c r="L130" s="83"/>
      <c r="M130" s="83"/>
      <c r="N130" s="83"/>
    </row>
    <row r="131" spans="1:14" ht="15.75" thickBot="1" x14ac:dyDescent="0.3">
      <c r="A131" s="2" t="s">
        <v>4</v>
      </c>
      <c r="C131" s="102">
        <v>3169311</v>
      </c>
      <c r="D131" s="102">
        <v>2974125</v>
      </c>
      <c r="E131" s="102">
        <v>3092844</v>
      </c>
      <c r="F131" s="101"/>
      <c r="G131" s="101"/>
      <c r="H131" s="101"/>
      <c r="I131" s="103"/>
      <c r="J131" s="103"/>
      <c r="K131" s="103"/>
      <c r="L131" s="103"/>
      <c r="M131" s="103"/>
      <c r="N131" s="103"/>
    </row>
    <row r="132" spans="1:14" ht="45" x14ac:dyDescent="0.25">
      <c r="A132" s="2" t="s">
        <v>112</v>
      </c>
      <c r="K132" s="66"/>
      <c r="L132" s="66"/>
      <c r="M132" s="66"/>
      <c r="N132" s="66"/>
    </row>
    <row r="133" spans="1:14" s="74" customFormat="1" ht="30" x14ac:dyDescent="0.25">
      <c r="A133" s="71" t="s">
        <v>119</v>
      </c>
      <c r="C133" s="70"/>
      <c r="D133" s="70"/>
      <c r="E133" s="70"/>
      <c r="F133" s="70"/>
      <c r="G133" s="70"/>
      <c r="H133" s="70"/>
      <c r="I133" s="66"/>
      <c r="J133" s="70"/>
      <c r="K133" s="66"/>
      <c r="L133" s="66"/>
      <c r="M133" s="66"/>
      <c r="N133" s="66"/>
    </row>
    <row r="135" spans="1:14" ht="15.75" thickBot="1" x14ac:dyDescent="0.3"/>
    <row r="136" spans="1:14" ht="30.75" thickBot="1" x14ac:dyDescent="0.3">
      <c r="A136" s="1" t="s">
        <v>100</v>
      </c>
      <c r="C136" s="92">
        <v>44957</v>
      </c>
      <c r="D136" s="92">
        <v>44985</v>
      </c>
      <c r="E136" s="92">
        <v>45016</v>
      </c>
      <c r="F136" s="83"/>
      <c r="G136" s="83"/>
      <c r="H136" s="83"/>
      <c r="I136" s="83"/>
      <c r="J136" s="83"/>
      <c r="K136" s="83"/>
      <c r="L136" s="83"/>
      <c r="M136" s="83"/>
      <c r="N136" s="83"/>
    </row>
    <row r="137" spans="1:14" ht="15.75" thickBot="1" x14ac:dyDescent="0.3">
      <c r="A137" s="2" t="s">
        <v>4</v>
      </c>
      <c r="C137" s="98">
        <v>0</v>
      </c>
      <c r="D137" s="98">
        <v>0</v>
      </c>
      <c r="E137" s="98">
        <v>0</v>
      </c>
      <c r="F137" s="66"/>
      <c r="G137" s="66"/>
      <c r="H137" s="66"/>
      <c r="I137" s="66"/>
      <c r="J137" s="66"/>
      <c r="K137" s="70"/>
      <c r="L137" s="66"/>
      <c r="M137" s="66"/>
      <c r="N137" s="70"/>
    </row>
    <row r="138" spans="1:14" ht="45" x14ac:dyDescent="0.25">
      <c r="A138" s="2" t="s">
        <v>28</v>
      </c>
    </row>
    <row r="139" spans="1:14" ht="30" x14ac:dyDescent="0.25">
      <c r="A139" s="43" t="s">
        <v>120</v>
      </c>
    </row>
    <row r="140" spans="1:14" ht="30" x14ac:dyDescent="0.25">
      <c r="A140" s="14" t="s">
        <v>101</v>
      </c>
    </row>
    <row r="142" spans="1:14" ht="15.75" thickBot="1" x14ac:dyDescent="0.3"/>
    <row r="143" spans="1:14" ht="30.75" thickBot="1" x14ac:dyDescent="0.3">
      <c r="A143" s="6" t="s">
        <v>29</v>
      </c>
      <c r="C143" s="92">
        <v>44957</v>
      </c>
      <c r="D143" s="92">
        <v>44985</v>
      </c>
      <c r="E143" s="92">
        <v>45016</v>
      </c>
      <c r="F143" s="83"/>
      <c r="G143" s="83"/>
      <c r="H143" s="83"/>
      <c r="I143" s="83"/>
      <c r="J143" s="83"/>
      <c r="K143" s="83"/>
      <c r="L143" s="83"/>
      <c r="M143" s="83"/>
      <c r="N143" s="83"/>
    </row>
    <row r="144" spans="1:14" ht="30.75" thickBot="1" x14ac:dyDescent="0.3">
      <c r="A144" s="13" t="s">
        <v>124</v>
      </c>
      <c r="C144" s="102">
        <v>3672535</v>
      </c>
      <c r="D144" s="102">
        <v>3462899</v>
      </c>
      <c r="E144" s="102">
        <v>3844239</v>
      </c>
      <c r="F144" s="101"/>
      <c r="G144" s="101"/>
      <c r="H144" s="101"/>
      <c r="I144" s="101"/>
      <c r="J144" s="101"/>
      <c r="K144" s="101"/>
      <c r="L144" s="101"/>
      <c r="M144" s="101"/>
      <c r="N144" s="101"/>
    </row>
    <row r="145" spans="1:14" s="74" customFormat="1" x14ac:dyDescent="0.25">
      <c r="A145" s="71"/>
      <c r="C145" s="70"/>
      <c r="D145" s="70"/>
      <c r="E145" s="70"/>
      <c r="F145" s="70"/>
      <c r="G145" s="70"/>
      <c r="H145" s="70"/>
      <c r="I145" s="66"/>
      <c r="J145" s="70"/>
      <c r="K145" s="70"/>
      <c r="L145" s="66"/>
      <c r="M145" s="70"/>
      <c r="N145" s="70"/>
    </row>
    <row r="146" spans="1:14" ht="15.75" thickBot="1" x14ac:dyDescent="0.3"/>
    <row r="147" spans="1:14" ht="30.75" thickBot="1" x14ac:dyDescent="0.3">
      <c r="A147" s="1" t="s">
        <v>71</v>
      </c>
      <c r="C147" s="92">
        <v>44957</v>
      </c>
      <c r="D147" s="92">
        <v>44985</v>
      </c>
      <c r="E147" s="92">
        <v>45016</v>
      </c>
      <c r="F147" s="83"/>
      <c r="G147" s="83"/>
      <c r="H147" s="83"/>
      <c r="I147" s="83"/>
      <c r="J147" s="83"/>
      <c r="K147" s="83"/>
      <c r="L147" s="83"/>
      <c r="M147" s="83"/>
      <c r="N147" s="83"/>
    </row>
    <row r="148" spans="1:14" ht="15.75" thickBot="1" x14ac:dyDescent="0.3">
      <c r="A148" s="2" t="s">
        <v>4</v>
      </c>
      <c r="C148" s="98">
        <v>95</v>
      </c>
      <c r="D148" s="98">
        <v>96</v>
      </c>
      <c r="E148" s="98">
        <v>96</v>
      </c>
      <c r="F148" s="66"/>
      <c r="G148" s="66"/>
      <c r="H148" s="66"/>
      <c r="I148" s="66"/>
      <c r="J148" s="66"/>
      <c r="K148" s="66"/>
      <c r="L148" s="66"/>
      <c r="M148" s="66"/>
      <c r="N148" s="66"/>
    </row>
    <row r="149" spans="1:14" ht="30" x14ac:dyDescent="0.25">
      <c r="A149" s="43" t="s">
        <v>30</v>
      </c>
    </row>
    <row r="151" spans="1:14" ht="15.75" thickBot="1" x14ac:dyDescent="0.3"/>
    <row r="152" spans="1:14" ht="30.75" thickBot="1" x14ac:dyDescent="0.3">
      <c r="A152" s="1" t="s">
        <v>72</v>
      </c>
      <c r="C152" s="92">
        <v>44957</v>
      </c>
      <c r="D152" s="92">
        <v>44985</v>
      </c>
      <c r="E152" s="92">
        <v>45016</v>
      </c>
      <c r="F152" s="83"/>
      <c r="G152" s="83"/>
      <c r="H152" s="83"/>
      <c r="I152" s="83"/>
      <c r="J152" s="83"/>
      <c r="K152" s="83"/>
      <c r="L152" s="83"/>
      <c r="M152" s="83"/>
      <c r="N152" s="83"/>
    </row>
    <row r="153" spans="1:14" ht="15.75" thickBot="1" x14ac:dyDescent="0.3">
      <c r="A153" s="2" t="s">
        <v>4</v>
      </c>
      <c r="C153" s="98">
        <v>109</v>
      </c>
      <c r="D153" s="98">
        <v>110</v>
      </c>
      <c r="E153" s="98">
        <v>110</v>
      </c>
      <c r="F153" s="66"/>
      <c r="G153" s="66"/>
      <c r="H153" s="66"/>
      <c r="I153" s="66"/>
      <c r="J153" s="66"/>
      <c r="K153" s="66"/>
      <c r="L153" s="66"/>
      <c r="M153" s="66"/>
      <c r="N153" s="66"/>
    </row>
    <row r="154" spans="1:14" x14ac:dyDescent="0.25">
      <c r="A154" s="2" t="s">
        <v>31</v>
      </c>
    </row>
    <row r="155" spans="1:14" ht="30" x14ac:dyDescent="0.25">
      <c r="A155" s="43" t="s">
        <v>32</v>
      </c>
    </row>
    <row r="157" spans="1:14" ht="15.75" thickBot="1" x14ac:dyDescent="0.3"/>
    <row r="158" spans="1:14" ht="15.75" thickBot="1" x14ac:dyDescent="0.3">
      <c r="A158" s="1" t="s">
        <v>102</v>
      </c>
      <c r="C158" s="92">
        <v>44957</v>
      </c>
      <c r="D158" s="92">
        <v>44985</v>
      </c>
      <c r="E158" s="92">
        <v>45016</v>
      </c>
      <c r="F158" s="83"/>
      <c r="G158" s="83"/>
      <c r="H158" s="83"/>
      <c r="I158" s="83"/>
      <c r="J158" s="83"/>
      <c r="K158" s="83"/>
      <c r="L158" s="83"/>
      <c r="M158" s="83"/>
      <c r="N158" s="83"/>
    </row>
    <row r="159" spans="1:14" ht="15.75" thickBot="1" x14ac:dyDescent="0.3">
      <c r="A159" s="2" t="s">
        <v>4</v>
      </c>
      <c r="C159" s="99">
        <v>10647</v>
      </c>
      <c r="D159" s="99">
        <v>10647</v>
      </c>
      <c r="E159" s="99">
        <v>10647</v>
      </c>
      <c r="F159" s="84"/>
      <c r="G159" s="84"/>
      <c r="H159" s="84"/>
      <c r="I159" s="104"/>
      <c r="J159" s="104"/>
      <c r="K159" s="104"/>
      <c r="L159" s="104"/>
      <c r="M159" s="104"/>
      <c r="N159" s="104"/>
    </row>
    <row r="160" spans="1:14" ht="30" x14ac:dyDescent="0.25">
      <c r="A160" s="43" t="s">
        <v>125</v>
      </c>
      <c r="H160" s="78"/>
    </row>
    <row r="162" spans="1:14" ht="15.75" thickBot="1" x14ac:dyDescent="0.3"/>
    <row r="163" spans="1:14" ht="15.75" thickBot="1" x14ac:dyDescent="0.3">
      <c r="A163" s="1" t="s">
        <v>73</v>
      </c>
      <c r="C163" s="92">
        <v>44957</v>
      </c>
      <c r="D163" s="92">
        <v>44985</v>
      </c>
      <c r="E163" s="92">
        <v>45016</v>
      </c>
      <c r="F163" s="83"/>
      <c r="G163" s="83"/>
      <c r="H163" s="83"/>
      <c r="I163" s="83"/>
      <c r="J163" s="83"/>
      <c r="K163" s="83"/>
      <c r="L163" s="83"/>
      <c r="M163" s="83"/>
      <c r="N163" s="83"/>
    </row>
    <row r="164" spans="1:14" ht="15.75" thickBot="1" x14ac:dyDescent="0.3">
      <c r="A164" s="2" t="s">
        <v>4</v>
      </c>
      <c r="C164" s="98">
        <v>81</v>
      </c>
      <c r="D164" s="98">
        <v>80</v>
      </c>
      <c r="E164" s="98">
        <v>80</v>
      </c>
      <c r="F164" s="66"/>
      <c r="G164" s="66"/>
      <c r="H164" s="66"/>
      <c r="I164" s="66"/>
      <c r="J164" s="66"/>
      <c r="K164" s="66"/>
      <c r="L164" s="66"/>
      <c r="M164" s="66"/>
      <c r="N164" s="66"/>
    </row>
    <row r="165" spans="1:14" ht="30" x14ac:dyDescent="0.25">
      <c r="A165" s="43" t="s">
        <v>33</v>
      </c>
    </row>
    <row r="167" spans="1:14" ht="15.75" thickBot="1" x14ac:dyDescent="0.3"/>
    <row r="168" spans="1:14" ht="15.75" thickBot="1" x14ac:dyDescent="0.3">
      <c r="A168" s="1" t="s">
        <v>74</v>
      </c>
      <c r="C168" s="92">
        <v>44957</v>
      </c>
      <c r="D168" s="92">
        <v>44985</v>
      </c>
      <c r="E168" s="92">
        <v>45016</v>
      </c>
      <c r="F168" s="83"/>
      <c r="G168" s="83"/>
      <c r="H168" s="83"/>
      <c r="I168" s="83"/>
      <c r="J168" s="83"/>
      <c r="K168" s="83"/>
      <c r="L168" s="83"/>
      <c r="M168" s="83"/>
      <c r="N168" s="83"/>
    </row>
    <row r="169" spans="1:14" ht="15.75" thickBot="1" x14ac:dyDescent="0.3">
      <c r="A169" s="2" t="s">
        <v>4</v>
      </c>
      <c r="C169" s="98">
        <v>46</v>
      </c>
      <c r="D169" s="98">
        <v>50</v>
      </c>
      <c r="E169" s="98">
        <v>50</v>
      </c>
      <c r="F169" s="66"/>
      <c r="G169" s="66"/>
      <c r="H169" s="66"/>
      <c r="I169" s="66"/>
      <c r="J169" s="66"/>
      <c r="K169" s="66"/>
      <c r="L169" s="66"/>
      <c r="M169" s="66"/>
      <c r="N169" s="66"/>
    </row>
    <row r="170" spans="1:14" ht="30" x14ac:dyDescent="0.25">
      <c r="A170" s="2" t="s">
        <v>34</v>
      </c>
    </row>
    <row r="171" spans="1:14" ht="75" x14ac:dyDescent="0.25">
      <c r="A171" s="4" t="s">
        <v>35</v>
      </c>
    </row>
    <row r="172" spans="1:14" x14ac:dyDescent="0.25">
      <c r="A172" s="43" t="s">
        <v>108</v>
      </c>
    </row>
    <row r="173" spans="1:14" ht="30" x14ac:dyDescent="0.25">
      <c r="A173" s="4" t="s">
        <v>36</v>
      </c>
    </row>
    <row r="175" spans="1:14" ht="15.75" thickBot="1" x14ac:dyDescent="0.3"/>
    <row r="176" spans="1:14" ht="30.75" thickBot="1" x14ac:dyDescent="0.3">
      <c r="A176" s="1" t="s">
        <v>75</v>
      </c>
      <c r="C176" s="92">
        <v>44957</v>
      </c>
      <c r="D176" s="92">
        <v>44985</v>
      </c>
      <c r="E176" s="92">
        <v>45016</v>
      </c>
      <c r="F176" s="83"/>
      <c r="G176" s="83"/>
      <c r="H176" s="83"/>
      <c r="I176" s="83"/>
      <c r="J176" s="83"/>
      <c r="K176" s="83"/>
      <c r="L176" s="83"/>
      <c r="M176" s="83"/>
      <c r="N176" s="83"/>
    </row>
    <row r="177" spans="1:14" ht="15.75" thickBot="1" x14ac:dyDescent="0.3">
      <c r="A177" s="2" t="s">
        <v>4</v>
      </c>
      <c r="C177" s="98">
        <v>86</v>
      </c>
      <c r="D177" s="98">
        <v>74</v>
      </c>
      <c r="E177" s="98">
        <v>74</v>
      </c>
      <c r="F177" s="66"/>
      <c r="G177" s="66"/>
      <c r="H177" s="66"/>
      <c r="I177" s="66"/>
      <c r="J177" s="66"/>
      <c r="K177" s="66"/>
      <c r="L177" s="66"/>
      <c r="M177" s="66"/>
      <c r="N177" s="66"/>
    </row>
    <row r="178" spans="1:14" ht="45" x14ac:dyDescent="0.25">
      <c r="A178" s="2" t="s">
        <v>37</v>
      </c>
    </row>
    <row r="179" spans="1:14" ht="60" x14ac:dyDescent="0.25">
      <c r="A179" s="43" t="s">
        <v>126</v>
      </c>
    </row>
    <row r="180" spans="1:14" ht="30" x14ac:dyDescent="0.25">
      <c r="A180" s="13" t="s">
        <v>76</v>
      </c>
    </row>
    <row r="182" spans="1:14" ht="15.75" thickBot="1" x14ac:dyDescent="0.3"/>
    <row r="183" spans="1:14" ht="30" x14ac:dyDescent="0.25">
      <c r="A183" s="1" t="s">
        <v>77</v>
      </c>
      <c r="C183" s="51">
        <v>44957</v>
      </c>
      <c r="D183" s="51">
        <v>44985</v>
      </c>
      <c r="E183" s="90">
        <v>45016</v>
      </c>
      <c r="F183" s="105"/>
      <c r="G183" s="83"/>
      <c r="H183" s="83"/>
      <c r="I183" s="83"/>
      <c r="J183" s="83"/>
      <c r="K183" s="83"/>
      <c r="L183" s="83"/>
      <c r="M183" s="83"/>
      <c r="N183" s="83"/>
    </row>
    <row r="184" spans="1:14" ht="15.75" thickBot="1" x14ac:dyDescent="0.3">
      <c r="A184" s="2" t="s">
        <v>4</v>
      </c>
      <c r="C184" s="52">
        <v>7</v>
      </c>
      <c r="D184" s="55">
        <v>7</v>
      </c>
      <c r="E184" s="100">
        <v>7</v>
      </c>
      <c r="F184" s="106"/>
      <c r="G184" s="66"/>
      <c r="H184" s="66"/>
      <c r="I184" s="66"/>
      <c r="J184" s="66"/>
      <c r="K184" s="66"/>
      <c r="L184" s="66"/>
      <c r="M184" s="66"/>
      <c r="N184" s="66"/>
    </row>
    <row r="185" spans="1:14" ht="45" x14ac:dyDescent="0.25">
      <c r="A185" s="2" t="s">
        <v>38</v>
      </c>
    </row>
    <row r="186" spans="1:14" ht="60" x14ac:dyDescent="0.25">
      <c r="A186" s="4" t="s">
        <v>127</v>
      </c>
    </row>
    <row r="187" spans="1:14" ht="30" x14ac:dyDescent="0.25">
      <c r="A187" s="5" t="s">
        <v>39</v>
      </c>
    </row>
    <row r="190" spans="1:14" x14ac:dyDescent="0.25">
      <c r="A190" s="15" t="s">
        <v>113</v>
      </c>
    </row>
    <row r="192" spans="1:14" ht="15.75" thickBot="1" x14ac:dyDescent="0.3"/>
    <row r="193" spans="1:14" ht="30" x14ac:dyDescent="0.25">
      <c r="A193" s="1" t="s">
        <v>78</v>
      </c>
      <c r="C193" s="51">
        <v>44957</v>
      </c>
      <c r="D193" s="51">
        <v>44985</v>
      </c>
      <c r="E193" s="90">
        <v>45016</v>
      </c>
      <c r="F193" s="105"/>
      <c r="G193" s="83"/>
      <c r="H193" s="83"/>
      <c r="I193" s="83"/>
      <c r="J193" s="83"/>
      <c r="K193" s="83"/>
      <c r="L193" s="83"/>
      <c r="M193" s="83"/>
      <c r="N193" s="83"/>
    </row>
    <row r="194" spans="1:14" ht="15.75" thickBot="1" x14ac:dyDescent="0.3">
      <c r="A194" s="2" t="s">
        <v>4</v>
      </c>
      <c r="C194" s="52">
        <v>75</v>
      </c>
      <c r="D194" s="55">
        <v>62</v>
      </c>
      <c r="E194" s="100">
        <v>62</v>
      </c>
      <c r="F194" s="106"/>
      <c r="G194" s="66"/>
      <c r="H194" s="66"/>
      <c r="I194" s="66"/>
      <c r="J194" s="66"/>
      <c r="K194" s="66"/>
      <c r="L194" s="66"/>
      <c r="M194" s="66"/>
      <c r="N194" s="66"/>
    </row>
    <row r="195" spans="1:14" ht="45" x14ac:dyDescent="0.25">
      <c r="A195" s="2" t="s">
        <v>40</v>
      </c>
    </row>
    <row r="196" spans="1:14" ht="60" x14ac:dyDescent="0.25">
      <c r="A196" s="43" t="s">
        <v>128</v>
      </c>
    </row>
    <row r="197" spans="1:14" ht="30" x14ac:dyDescent="0.25">
      <c r="A197" s="13" t="s">
        <v>79</v>
      </c>
    </row>
    <row r="199" spans="1:14" ht="15.75" thickBot="1" x14ac:dyDescent="0.3"/>
    <row r="200" spans="1:14" ht="30" x14ac:dyDescent="0.25">
      <c r="A200" s="1" t="s">
        <v>80</v>
      </c>
      <c r="C200" s="51">
        <v>44957</v>
      </c>
      <c r="D200" s="51">
        <v>44985</v>
      </c>
      <c r="E200" s="90">
        <v>45016</v>
      </c>
      <c r="F200" s="105"/>
      <c r="G200" s="83"/>
      <c r="H200" s="83"/>
      <c r="I200" s="83"/>
      <c r="J200" s="83"/>
      <c r="K200" s="83"/>
      <c r="L200" s="83"/>
      <c r="M200" s="83"/>
      <c r="N200" s="83"/>
    </row>
    <row r="201" spans="1:14" ht="15.75" thickBot="1" x14ac:dyDescent="0.3">
      <c r="A201" s="2" t="s">
        <v>4</v>
      </c>
      <c r="C201" s="52">
        <v>6</v>
      </c>
      <c r="D201" s="55">
        <v>4</v>
      </c>
      <c r="E201" s="100">
        <v>4</v>
      </c>
      <c r="F201" s="106"/>
      <c r="G201" s="66"/>
      <c r="H201" s="66"/>
      <c r="I201" s="66"/>
      <c r="J201" s="66"/>
      <c r="K201" s="66"/>
      <c r="L201" s="66"/>
      <c r="M201" s="66"/>
      <c r="N201" s="66"/>
    </row>
    <row r="202" spans="1:14" ht="60" x14ac:dyDescent="0.25">
      <c r="A202" s="2" t="s">
        <v>41</v>
      </c>
      <c r="F202" s="9"/>
    </row>
    <row r="203" spans="1:14" ht="60" x14ac:dyDescent="0.25">
      <c r="A203" s="43" t="s">
        <v>129</v>
      </c>
    </row>
    <row r="204" spans="1:14" ht="30" x14ac:dyDescent="0.25">
      <c r="A204" s="13" t="s">
        <v>42</v>
      </c>
    </row>
    <row r="206" spans="1:14" ht="15.75" thickBot="1" x14ac:dyDescent="0.3"/>
    <row r="207" spans="1:14" ht="30" x14ac:dyDescent="0.25">
      <c r="A207" s="6" t="s">
        <v>114</v>
      </c>
      <c r="C207" s="51">
        <v>44957</v>
      </c>
      <c r="D207" s="51">
        <v>44985</v>
      </c>
      <c r="E207" s="90">
        <v>45016</v>
      </c>
      <c r="F207" s="105"/>
      <c r="G207" s="83"/>
      <c r="H207" s="83"/>
      <c r="I207" s="83"/>
      <c r="J207" s="83"/>
      <c r="K207" s="83"/>
      <c r="L207" s="83"/>
      <c r="M207" s="83"/>
      <c r="N207" s="83"/>
    </row>
    <row r="208" spans="1:14" ht="30.75" thickBot="1" x14ac:dyDescent="0.3">
      <c r="A208" s="13" t="s">
        <v>81</v>
      </c>
      <c r="C208" s="52">
        <f>+C194+C201</f>
        <v>81</v>
      </c>
      <c r="D208" s="55">
        <f t="shared" ref="D208" si="3">+D194+D201</f>
        <v>66</v>
      </c>
      <c r="E208" s="100">
        <f>E194+E201</f>
        <v>66</v>
      </c>
      <c r="F208" s="107"/>
      <c r="G208" s="66"/>
      <c r="H208" s="66"/>
      <c r="I208" s="66"/>
      <c r="J208" s="70"/>
      <c r="K208" s="70"/>
      <c r="L208" s="66"/>
      <c r="M208" s="70"/>
      <c r="N208" s="70"/>
    </row>
    <row r="210" spans="1:14" ht="15.75" thickBot="1" x14ac:dyDescent="0.3"/>
    <row r="211" spans="1:14" x14ac:dyDescent="0.2">
      <c r="A211" s="1" t="s">
        <v>82</v>
      </c>
      <c r="C211" s="51">
        <v>44957</v>
      </c>
      <c r="D211" s="51">
        <v>44985</v>
      </c>
      <c r="E211" s="90">
        <v>45016</v>
      </c>
      <c r="F211" s="105"/>
      <c r="G211" s="83"/>
      <c r="H211" s="118"/>
      <c r="I211" s="83"/>
      <c r="J211" s="83"/>
      <c r="K211" s="83"/>
      <c r="L211" s="83"/>
      <c r="M211" s="83"/>
      <c r="N211" s="83"/>
    </row>
    <row r="212" spans="1:14" ht="15.75" thickBot="1" x14ac:dyDescent="0.3">
      <c r="A212" s="2" t="s">
        <v>4</v>
      </c>
      <c r="C212" s="52">
        <v>1</v>
      </c>
      <c r="D212" s="55">
        <v>1</v>
      </c>
      <c r="E212" s="100">
        <v>1</v>
      </c>
      <c r="F212" s="106"/>
      <c r="G212" s="66"/>
      <c r="H212" s="66"/>
      <c r="I212" s="66"/>
      <c r="J212" s="66"/>
      <c r="K212" s="66"/>
      <c r="L212" s="66"/>
      <c r="M212" s="66"/>
      <c r="N212" s="66"/>
    </row>
    <row r="213" spans="1:14" ht="45" x14ac:dyDescent="0.25">
      <c r="A213" s="43" t="s">
        <v>43</v>
      </c>
    </row>
    <row r="216" spans="1:14" ht="15.75" thickBot="1" x14ac:dyDescent="0.3">
      <c r="A216" s="10" t="s">
        <v>130</v>
      </c>
    </row>
    <row r="217" spans="1:14" x14ac:dyDescent="0.25">
      <c r="A217" s="10"/>
      <c r="B217" s="142" t="s">
        <v>517</v>
      </c>
      <c r="C217" s="143"/>
      <c r="D217" s="143"/>
      <c r="E217" s="143"/>
      <c r="F217" s="143"/>
      <c r="G217" s="143"/>
      <c r="H217" s="144"/>
    </row>
    <row r="218" spans="1:14" ht="15.75" thickBot="1" x14ac:dyDescent="0.3">
      <c r="A218" s="10"/>
      <c r="B218" s="145"/>
      <c r="C218" s="146"/>
      <c r="D218" s="146"/>
      <c r="E218" s="146"/>
      <c r="F218" s="146"/>
      <c r="G218" s="146"/>
      <c r="H218" s="147"/>
    </row>
    <row r="219" spans="1:14" x14ac:dyDescent="0.25">
      <c r="A219" s="10"/>
    </row>
    <row r="220" spans="1:14" ht="15.75" thickBot="1" x14ac:dyDescent="0.3"/>
    <row r="221" spans="1:14" x14ac:dyDescent="0.25">
      <c r="A221" s="1" t="s">
        <v>83</v>
      </c>
      <c r="C221" s="51">
        <v>44957</v>
      </c>
      <c r="D221" s="51">
        <v>44985</v>
      </c>
      <c r="E221" s="90">
        <v>45016</v>
      </c>
      <c r="F221" s="105"/>
      <c r="G221" s="83"/>
      <c r="H221" s="83"/>
      <c r="I221" s="83"/>
      <c r="J221" s="83"/>
      <c r="K221" s="83"/>
      <c r="L221" s="83"/>
      <c r="M221" s="83"/>
      <c r="N221" s="83"/>
    </row>
    <row r="222" spans="1:14" ht="15.75" thickBot="1" x14ac:dyDescent="0.3">
      <c r="A222" s="2" t="s">
        <v>4</v>
      </c>
      <c r="C222" s="52">
        <v>52</v>
      </c>
      <c r="D222" s="55">
        <v>52</v>
      </c>
      <c r="E222" s="100">
        <v>52</v>
      </c>
      <c r="F222" s="106"/>
      <c r="G222" s="70"/>
      <c r="H222" s="66"/>
      <c r="I222" s="66"/>
      <c r="J222" s="66"/>
      <c r="K222" s="66"/>
      <c r="L222" s="66"/>
      <c r="M222" s="66"/>
      <c r="N222" s="66"/>
    </row>
    <row r="223" spans="1:14" ht="45" x14ac:dyDescent="0.25">
      <c r="A223" s="43" t="s">
        <v>44</v>
      </c>
    </row>
    <row r="224" spans="1:14" x14ac:dyDescent="0.25">
      <c r="A224" s="43" t="s">
        <v>45</v>
      </c>
    </row>
    <row r="225" spans="1:14" x14ac:dyDescent="0.25">
      <c r="A225" s="43" t="s">
        <v>46</v>
      </c>
    </row>
    <row r="226" spans="1:14" x14ac:dyDescent="0.25">
      <c r="A226" s="43" t="s">
        <v>108</v>
      </c>
    </row>
    <row r="227" spans="1:14" ht="15.75" thickBot="1" x14ac:dyDescent="0.3"/>
    <row r="228" spans="1:14" x14ac:dyDescent="0.25">
      <c r="A228" s="1" t="s">
        <v>84</v>
      </c>
      <c r="C228" s="51">
        <v>44957</v>
      </c>
      <c r="D228" s="51">
        <v>44985</v>
      </c>
      <c r="E228" s="90">
        <v>45016</v>
      </c>
      <c r="F228" s="105"/>
      <c r="G228" s="83"/>
      <c r="H228" s="83"/>
      <c r="I228" s="83"/>
      <c r="J228" s="83"/>
      <c r="K228" s="83"/>
      <c r="L228" s="83"/>
      <c r="M228" s="83"/>
      <c r="N228" s="83"/>
    </row>
    <row r="229" spans="1:14" ht="15.75" thickBot="1" x14ac:dyDescent="0.3">
      <c r="A229" s="2" t="s">
        <v>4</v>
      </c>
      <c r="C229" s="52">
        <v>7</v>
      </c>
      <c r="D229" s="55">
        <v>16</v>
      </c>
      <c r="E229" s="100">
        <v>14</v>
      </c>
      <c r="F229" s="106"/>
      <c r="G229" s="70"/>
      <c r="H229" s="66"/>
      <c r="I229" s="66"/>
      <c r="J229" s="66"/>
      <c r="K229" s="66"/>
      <c r="L229" s="66"/>
      <c r="M229" s="66"/>
      <c r="N229" s="66"/>
    </row>
    <row r="230" spans="1:14" ht="30" x14ac:dyDescent="0.25">
      <c r="A230" s="2" t="s">
        <v>47</v>
      </c>
    </row>
    <row r="231" spans="1:14" ht="45" x14ac:dyDescent="0.25">
      <c r="A231" s="43" t="s">
        <v>48</v>
      </c>
    </row>
    <row r="232" spans="1:14" x14ac:dyDescent="0.25">
      <c r="A232" s="43" t="s">
        <v>45</v>
      </c>
    </row>
    <row r="233" spans="1:14" x14ac:dyDescent="0.25">
      <c r="A233" s="43" t="s">
        <v>49</v>
      </c>
    </row>
    <row r="234" spans="1:14" x14ac:dyDescent="0.25">
      <c r="A234" s="43" t="s">
        <v>108</v>
      </c>
    </row>
    <row r="235" spans="1:14" ht="15.75" thickBot="1" x14ac:dyDescent="0.3"/>
    <row r="236" spans="1:14" x14ac:dyDescent="0.25">
      <c r="A236" s="1" t="s">
        <v>85</v>
      </c>
      <c r="C236" s="51">
        <v>44957</v>
      </c>
      <c r="D236" s="51">
        <v>44985</v>
      </c>
      <c r="E236" s="51">
        <v>45016</v>
      </c>
      <c r="F236" s="105"/>
      <c r="G236" s="83"/>
      <c r="H236" s="83"/>
      <c r="I236" s="83"/>
      <c r="J236" s="83"/>
      <c r="K236" s="83"/>
      <c r="L236" s="83"/>
      <c r="M236" s="83"/>
      <c r="N236" s="83"/>
    </row>
    <row r="237" spans="1:14" ht="15.75" thickBot="1" x14ac:dyDescent="0.3">
      <c r="A237" s="2" t="s">
        <v>4</v>
      </c>
      <c r="C237" s="56">
        <v>3240355</v>
      </c>
      <c r="D237" s="79">
        <v>2948122</v>
      </c>
      <c r="E237" s="56">
        <v>3306588</v>
      </c>
      <c r="F237" s="108"/>
      <c r="G237" s="101"/>
      <c r="H237" s="101"/>
      <c r="I237" s="103"/>
      <c r="J237" s="103"/>
      <c r="K237" s="78"/>
      <c r="L237" s="103"/>
      <c r="M237" s="103"/>
      <c r="N237" s="78"/>
    </row>
    <row r="238" spans="1:14" s="74" customFormat="1" ht="30" x14ac:dyDescent="0.25">
      <c r="A238" s="71" t="s">
        <v>50</v>
      </c>
      <c r="C238" s="70"/>
      <c r="D238" s="70"/>
      <c r="E238" s="70"/>
      <c r="F238" s="70"/>
      <c r="G238" s="70"/>
      <c r="H238" s="70"/>
      <c r="I238" s="66"/>
      <c r="J238" s="70"/>
      <c r="K238" s="70"/>
      <c r="L238" s="66"/>
      <c r="M238" s="70"/>
      <c r="N238" s="70"/>
    </row>
    <row r="239" spans="1:14" ht="45" x14ac:dyDescent="0.25">
      <c r="A239" s="43" t="s">
        <v>51</v>
      </c>
      <c r="C239" s="50"/>
      <c r="D239" s="50"/>
      <c r="F239" s="80"/>
    </row>
    <row r="240" spans="1:14" x14ac:dyDescent="0.25">
      <c r="C240" s="50"/>
      <c r="D240" s="50"/>
    </row>
    <row r="241" spans="1:14" ht="15.75" thickBot="1" x14ac:dyDescent="0.3">
      <c r="C241" s="50"/>
      <c r="D241" s="50"/>
    </row>
    <row r="242" spans="1:14" x14ac:dyDescent="0.25">
      <c r="A242" s="1" t="s">
        <v>103</v>
      </c>
      <c r="C242" s="51">
        <v>44957</v>
      </c>
      <c r="D242" s="51">
        <v>44985</v>
      </c>
      <c r="E242" s="51">
        <v>45016</v>
      </c>
      <c r="F242" s="105"/>
      <c r="G242" s="83"/>
      <c r="H242" s="83"/>
      <c r="I242" s="83"/>
      <c r="J242" s="83"/>
      <c r="K242" s="83"/>
      <c r="L242" s="83"/>
      <c r="M242" s="83"/>
      <c r="N242" s="83"/>
    </row>
    <row r="243" spans="1:14" ht="15.75" thickBot="1" x14ac:dyDescent="0.3">
      <c r="A243" s="2" t="s">
        <v>4</v>
      </c>
      <c r="C243" s="56">
        <v>85155</v>
      </c>
      <c r="D243" s="79">
        <v>36880</v>
      </c>
      <c r="E243" s="56">
        <v>41988</v>
      </c>
      <c r="F243" s="108"/>
      <c r="G243" s="101"/>
      <c r="H243" s="101"/>
      <c r="I243" s="104"/>
      <c r="J243" s="104"/>
      <c r="K243" s="78"/>
      <c r="L243" s="104"/>
      <c r="M243" s="104"/>
      <c r="N243" s="78"/>
    </row>
    <row r="244" spans="1:14" ht="30" x14ac:dyDescent="0.25">
      <c r="A244" s="2" t="s">
        <v>52</v>
      </c>
      <c r="C244" s="50"/>
      <c r="D244" s="50"/>
    </row>
    <row r="245" spans="1:14" s="74" customFormat="1" ht="45" x14ac:dyDescent="0.25">
      <c r="A245" s="71" t="s">
        <v>53</v>
      </c>
      <c r="C245" s="70"/>
      <c r="D245" s="70"/>
      <c r="E245" s="70"/>
      <c r="F245" s="70"/>
      <c r="G245" s="70"/>
      <c r="H245" s="70"/>
      <c r="I245" s="66"/>
      <c r="J245" s="70"/>
      <c r="K245" s="77"/>
      <c r="L245" s="66"/>
      <c r="M245" s="70"/>
      <c r="N245" s="77"/>
    </row>
    <row r="248" spans="1:14" x14ac:dyDescent="0.25">
      <c r="A248" s="15" t="s">
        <v>54</v>
      </c>
    </row>
    <row r="249" spans="1:14" ht="15.75" thickBot="1" x14ac:dyDescent="0.3"/>
    <row r="250" spans="1:14" x14ac:dyDescent="0.25">
      <c r="A250" s="1" t="s">
        <v>104</v>
      </c>
      <c r="C250" s="51">
        <v>44957</v>
      </c>
      <c r="D250" s="51">
        <v>44985</v>
      </c>
      <c r="E250" s="90">
        <v>45016</v>
      </c>
      <c r="F250" s="105"/>
      <c r="G250" s="83"/>
      <c r="H250" s="83"/>
      <c r="I250" s="83"/>
      <c r="J250" s="83"/>
      <c r="K250" s="83"/>
      <c r="L250" s="83"/>
      <c r="M250" s="83"/>
      <c r="N250" s="83"/>
    </row>
    <row r="251" spans="1:14" ht="15.75" thickBot="1" x14ac:dyDescent="0.3">
      <c r="A251" s="2" t="s">
        <v>4</v>
      </c>
      <c r="C251" s="52">
        <v>70.86</v>
      </c>
      <c r="D251" s="55">
        <v>21.98</v>
      </c>
      <c r="E251" s="100">
        <v>2</v>
      </c>
      <c r="F251" s="106"/>
      <c r="G251" s="109"/>
      <c r="H251" s="109"/>
      <c r="I251" s="66"/>
      <c r="J251" s="110"/>
      <c r="K251" s="109"/>
      <c r="L251" s="66"/>
      <c r="M251" s="110"/>
      <c r="N251" s="109"/>
    </row>
    <row r="252" spans="1:14" ht="30" x14ac:dyDescent="0.25">
      <c r="A252" s="2" t="s">
        <v>55</v>
      </c>
    </row>
    <row r="253" spans="1:14" ht="30" x14ac:dyDescent="0.25">
      <c r="A253" s="43" t="s">
        <v>56</v>
      </c>
      <c r="D253" s="70"/>
      <c r="F253" s="70"/>
      <c r="H253" s="81"/>
      <c r="J253" s="82"/>
      <c r="M253" s="82"/>
    </row>
    <row r="254" spans="1:14" x14ac:dyDescent="0.25">
      <c r="A254" s="13" t="s">
        <v>105</v>
      </c>
    </row>
    <row r="256" spans="1:14" ht="15.75" thickBot="1" x14ac:dyDescent="0.3"/>
    <row r="257" spans="1:14" ht="30" x14ac:dyDescent="0.25">
      <c r="A257" s="1" t="s">
        <v>86</v>
      </c>
      <c r="C257" s="51">
        <v>44957</v>
      </c>
      <c r="D257" s="51">
        <v>44985</v>
      </c>
      <c r="E257" s="51">
        <v>45016</v>
      </c>
      <c r="F257" s="105"/>
      <c r="G257" s="83"/>
      <c r="H257" s="83"/>
      <c r="I257" s="83"/>
      <c r="J257" s="83"/>
      <c r="K257" s="83"/>
      <c r="L257" s="83"/>
      <c r="M257" s="83"/>
      <c r="N257" s="83"/>
    </row>
    <row r="258" spans="1:14" ht="15.75" thickBot="1" x14ac:dyDescent="0.3">
      <c r="A258" s="2" t="s">
        <v>4</v>
      </c>
      <c r="C258" s="54">
        <v>975201</v>
      </c>
      <c r="D258" s="63">
        <v>975201</v>
      </c>
      <c r="E258" s="54">
        <v>975456</v>
      </c>
      <c r="F258" s="111"/>
      <c r="G258" s="84"/>
      <c r="H258" s="84"/>
      <c r="I258" s="104"/>
      <c r="J258" s="104"/>
      <c r="K258" s="104"/>
      <c r="L258" s="104"/>
      <c r="M258" s="104"/>
      <c r="N258" s="104"/>
    </row>
    <row r="259" spans="1:14" ht="30" x14ac:dyDescent="0.25">
      <c r="A259" s="43" t="s">
        <v>57</v>
      </c>
    </row>
    <row r="260" spans="1:14" x14ac:dyDescent="0.25">
      <c r="A260" s="43" t="s">
        <v>58</v>
      </c>
      <c r="D260" s="78"/>
    </row>
    <row r="261" spans="1:14" x14ac:dyDescent="0.25">
      <c r="A261" s="43" t="s">
        <v>143</v>
      </c>
    </row>
    <row r="262" spans="1:14" x14ac:dyDescent="0.25">
      <c r="A262" s="43" t="s">
        <v>108</v>
      </c>
    </row>
    <row r="263" spans="1:14" ht="15.75" thickBot="1" x14ac:dyDescent="0.3"/>
    <row r="264" spans="1:14" ht="30" x14ac:dyDescent="0.25">
      <c r="A264" s="1" t="s">
        <v>87</v>
      </c>
      <c r="C264" s="51">
        <v>44957</v>
      </c>
      <c r="D264" s="51">
        <v>44985</v>
      </c>
      <c r="E264" s="90">
        <v>45016</v>
      </c>
      <c r="F264" s="105"/>
      <c r="G264" s="83"/>
      <c r="H264" s="83"/>
      <c r="I264" s="83"/>
      <c r="J264" s="83"/>
      <c r="K264" s="83"/>
      <c r="L264" s="83"/>
      <c r="M264" s="83"/>
      <c r="N264" s="83"/>
    </row>
    <row r="265" spans="1:14" ht="15.75" thickBot="1" x14ac:dyDescent="0.3">
      <c r="A265" s="2" t="s">
        <v>4</v>
      </c>
      <c r="C265" s="52">
        <v>818</v>
      </c>
      <c r="D265" s="55">
        <v>819</v>
      </c>
      <c r="E265" s="100">
        <v>974</v>
      </c>
      <c r="F265" s="106"/>
      <c r="G265" s="70"/>
      <c r="H265" s="84"/>
      <c r="I265" s="66"/>
      <c r="J265" s="70"/>
      <c r="K265" s="70"/>
      <c r="L265" s="66"/>
      <c r="M265" s="70"/>
      <c r="N265" s="70"/>
    </row>
    <row r="266" spans="1:14" ht="30" x14ac:dyDescent="0.25">
      <c r="A266" s="43" t="s">
        <v>59</v>
      </c>
      <c r="D266" s="70"/>
      <c r="F266" s="70"/>
      <c r="H266" s="70"/>
      <c r="J266" s="70"/>
      <c r="M266" s="70"/>
    </row>
    <row r="268" spans="1:14" ht="15.75" thickBot="1" x14ac:dyDescent="0.3"/>
    <row r="269" spans="1:14" x14ac:dyDescent="0.25">
      <c r="A269" s="1" t="s">
        <v>88</v>
      </c>
      <c r="C269" s="51">
        <v>44957</v>
      </c>
      <c r="D269" s="51">
        <v>44985</v>
      </c>
      <c r="E269" s="90">
        <v>45016</v>
      </c>
      <c r="F269" s="105"/>
      <c r="G269" s="83"/>
      <c r="H269" s="83"/>
      <c r="I269" s="83"/>
      <c r="J269" s="83"/>
      <c r="K269" s="83"/>
      <c r="L269" s="83"/>
      <c r="M269" s="83"/>
      <c r="N269" s="83"/>
    </row>
    <row r="270" spans="1:14" ht="15.75" thickBot="1" x14ac:dyDescent="0.3">
      <c r="A270" s="2" t="s">
        <v>4</v>
      </c>
      <c r="C270" s="54">
        <v>743340</v>
      </c>
      <c r="D270" s="63">
        <v>743892</v>
      </c>
      <c r="E270" s="112">
        <v>744048</v>
      </c>
      <c r="F270" s="113"/>
      <c r="G270" s="70"/>
      <c r="H270" s="70"/>
      <c r="I270" s="70"/>
      <c r="J270" s="70"/>
      <c r="K270" s="70"/>
      <c r="L270" s="70"/>
      <c r="M270" s="70"/>
      <c r="N270" s="70"/>
    </row>
    <row r="271" spans="1:14" ht="30" x14ac:dyDescent="0.25">
      <c r="A271" s="43" t="s">
        <v>60</v>
      </c>
    </row>
    <row r="272" spans="1:14" x14ac:dyDescent="0.25">
      <c r="A272" s="43" t="s">
        <v>58</v>
      </c>
    </row>
    <row r="273" spans="1:14" x14ac:dyDescent="0.25">
      <c r="A273" s="43" t="s">
        <v>131</v>
      </c>
    </row>
    <row r="274" spans="1:14" x14ac:dyDescent="0.25">
      <c r="A274" s="43" t="s">
        <v>108</v>
      </c>
    </row>
    <row r="275" spans="1:14" ht="15.75" thickBot="1" x14ac:dyDescent="0.3"/>
    <row r="276" spans="1:14" ht="30" x14ac:dyDescent="0.25">
      <c r="A276" s="1" t="s">
        <v>89</v>
      </c>
      <c r="C276" s="51">
        <v>44957</v>
      </c>
      <c r="D276" s="51">
        <v>44985</v>
      </c>
      <c r="E276" s="90">
        <v>45016</v>
      </c>
      <c r="F276" s="105"/>
      <c r="G276" s="83"/>
      <c r="H276" s="83"/>
      <c r="I276" s="83"/>
      <c r="J276" s="83"/>
      <c r="K276" s="83"/>
      <c r="L276" s="83"/>
      <c r="M276" s="83"/>
      <c r="N276" s="83"/>
    </row>
    <row r="277" spans="1:14" ht="15.75" thickBot="1" x14ac:dyDescent="0.3">
      <c r="A277" s="2" t="s">
        <v>4</v>
      </c>
      <c r="C277" s="54">
        <v>879</v>
      </c>
      <c r="D277" s="55">
        <v>897</v>
      </c>
      <c r="E277" s="91">
        <v>925</v>
      </c>
      <c r="F277" s="107"/>
      <c r="G277" s="70"/>
      <c r="H277" s="70"/>
      <c r="I277" s="66"/>
      <c r="J277" s="66"/>
      <c r="K277" s="66"/>
      <c r="L277" s="66"/>
      <c r="M277" s="66"/>
      <c r="N277" s="66"/>
    </row>
    <row r="278" spans="1:14" x14ac:dyDescent="0.25">
      <c r="A278" s="43" t="s">
        <v>115</v>
      </c>
    </row>
    <row r="279" spans="1:14" ht="30" x14ac:dyDescent="0.25">
      <c r="A279" s="43" t="s">
        <v>61</v>
      </c>
      <c r="D279" s="78"/>
      <c r="F279" s="70"/>
      <c r="H279" s="70"/>
      <c r="J279" s="70"/>
      <c r="M279" s="70"/>
    </row>
    <row r="281" spans="1:14" ht="15.75" thickBot="1" x14ac:dyDescent="0.3"/>
    <row r="282" spans="1:14" x14ac:dyDescent="0.25">
      <c r="A282" s="1" t="s">
        <v>90</v>
      </c>
      <c r="C282" s="51">
        <v>44957</v>
      </c>
      <c r="D282" s="51">
        <v>44985</v>
      </c>
      <c r="E282" s="90">
        <v>45016</v>
      </c>
      <c r="F282" s="105"/>
      <c r="G282" s="83"/>
      <c r="H282" s="83"/>
      <c r="I282" s="83"/>
      <c r="J282" s="83"/>
      <c r="K282" s="83"/>
      <c r="L282" s="83"/>
      <c r="M282" s="83"/>
      <c r="N282" s="83"/>
    </row>
    <row r="283" spans="1:14" ht="15.75" thickBot="1" x14ac:dyDescent="0.25">
      <c r="A283" s="2" t="s">
        <v>62</v>
      </c>
      <c r="B283" s="16" t="s">
        <v>106</v>
      </c>
      <c r="C283" s="87">
        <v>6</v>
      </c>
      <c r="D283" s="88">
        <v>4</v>
      </c>
      <c r="E283" s="114">
        <v>3</v>
      </c>
      <c r="F283" s="115"/>
      <c r="G283" s="116"/>
      <c r="H283" s="117"/>
      <c r="I283" s="116"/>
      <c r="J283" s="72"/>
      <c r="K283" s="116"/>
      <c r="L283" s="116"/>
      <c r="M283" s="72"/>
      <c r="N283" s="116"/>
    </row>
    <row r="284" spans="1:14" ht="15.75" thickBot="1" x14ac:dyDescent="0.25">
      <c r="A284" s="11"/>
      <c r="B284" s="16" t="s">
        <v>107</v>
      </c>
      <c r="C284" s="87">
        <v>3.63</v>
      </c>
      <c r="D284" s="88">
        <v>3.07</v>
      </c>
      <c r="E284" s="114">
        <v>3.79</v>
      </c>
      <c r="F284" s="115"/>
      <c r="G284" s="117"/>
      <c r="H284" s="117"/>
      <c r="I284" s="117"/>
      <c r="J284" s="117"/>
      <c r="K284" s="117"/>
      <c r="L284" s="117"/>
      <c r="M284" s="117"/>
      <c r="N284" s="117"/>
    </row>
    <row r="285" spans="1:14" ht="45" x14ac:dyDescent="0.25">
      <c r="A285" s="43" t="s">
        <v>63</v>
      </c>
      <c r="D285" s="68"/>
      <c r="E285" s="68"/>
      <c r="F285" s="68"/>
      <c r="G285" s="68"/>
      <c r="H285" s="68"/>
      <c r="I285" s="69"/>
      <c r="J285" s="68"/>
      <c r="L285" s="69"/>
      <c r="M285" s="68"/>
    </row>
    <row r="287" spans="1:14" ht="15.75" thickBot="1" x14ac:dyDescent="0.3"/>
    <row r="288" spans="1:14" ht="30" x14ac:dyDescent="0.25">
      <c r="A288" s="1" t="s">
        <v>132</v>
      </c>
      <c r="C288" s="51">
        <v>44957</v>
      </c>
      <c r="D288" s="51">
        <v>44985</v>
      </c>
      <c r="E288" s="51">
        <v>45016</v>
      </c>
      <c r="F288" s="105"/>
      <c r="G288" s="83"/>
      <c r="H288" s="83"/>
      <c r="I288" s="83"/>
      <c r="J288" s="83"/>
      <c r="K288" s="83"/>
      <c r="L288" s="83"/>
      <c r="M288" s="83"/>
      <c r="N288" s="83"/>
    </row>
    <row r="289" spans="1:14" ht="15.75" thickBot="1" x14ac:dyDescent="0.3">
      <c r="A289" s="2" t="s">
        <v>4</v>
      </c>
      <c r="C289" s="54">
        <v>2524943</v>
      </c>
      <c r="D289" s="63">
        <v>2317214</v>
      </c>
      <c r="E289" s="54">
        <v>2620532</v>
      </c>
      <c r="F289" s="111"/>
      <c r="G289" s="84"/>
      <c r="H289" s="84"/>
      <c r="I289" s="84"/>
      <c r="J289" s="84"/>
      <c r="K289" s="84"/>
      <c r="L289" s="84"/>
      <c r="M289" s="84"/>
      <c r="N289" s="84"/>
    </row>
    <row r="290" spans="1:14" s="74" customFormat="1" ht="30" x14ac:dyDescent="0.25">
      <c r="A290" s="71" t="s">
        <v>116</v>
      </c>
      <c r="C290" s="70"/>
      <c r="D290" s="70"/>
      <c r="E290" s="70"/>
      <c r="F290" s="70"/>
      <c r="G290" s="70"/>
      <c r="H290" s="70"/>
      <c r="I290" s="66"/>
      <c r="J290" s="70"/>
      <c r="K290" s="70"/>
      <c r="L290" s="66"/>
      <c r="M290" s="70"/>
      <c r="N290" s="70"/>
    </row>
    <row r="293" spans="1:14" x14ac:dyDescent="0.25">
      <c r="A293" s="7" t="s">
        <v>0</v>
      </c>
    </row>
    <row r="294" spans="1:14" ht="45" x14ac:dyDescent="0.25">
      <c r="A294" s="8" t="s">
        <v>1</v>
      </c>
      <c r="H294" s="83"/>
    </row>
    <row r="295" spans="1:14" x14ac:dyDescent="0.25">
      <c r="H295" s="84"/>
    </row>
    <row r="296" spans="1:14" x14ac:dyDescent="0.2">
      <c r="H296" s="58"/>
    </row>
  </sheetData>
  <mergeCells count="1">
    <mergeCell ref="B217:H2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N40"/>
  <sheetViews>
    <sheetView topLeftCell="A34" zoomScale="63" zoomScaleNormal="63" workbookViewId="0">
      <selection activeCell="H26" sqref="H26"/>
    </sheetView>
  </sheetViews>
  <sheetFormatPr baseColWidth="10" defaultColWidth="11" defaultRowHeight="15" x14ac:dyDescent="0.25"/>
  <cols>
    <col min="1" max="1" width="75.42578125" style="21" customWidth="1"/>
    <col min="2" max="2" width="11" style="20"/>
    <col min="3" max="4" width="14.7109375" style="58" bestFit="1" customWidth="1"/>
    <col min="5" max="5" width="11.85546875" style="58" bestFit="1" customWidth="1"/>
    <col min="6" max="6" width="12" style="58" bestFit="1" customWidth="1"/>
    <col min="7" max="7" width="11.85546875" style="58" bestFit="1" customWidth="1"/>
    <col min="8" max="8" width="12" style="58" bestFit="1" customWidth="1"/>
    <col min="9" max="14" width="14.5703125" style="58" customWidth="1"/>
    <col min="15" max="16384" width="11" style="20"/>
  </cols>
  <sheetData>
    <row r="1" spans="1:14" ht="23.25" x14ac:dyDescent="0.2">
      <c r="A1" s="76" t="s">
        <v>144</v>
      </c>
    </row>
    <row r="2" spans="1:14" ht="15.75" thickBot="1" x14ac:dyDescent="0.3"/>
    <row r="3" spans="1:14" ht="45" x14ac:dyDescent="0.2">
      <c r="A3" s="1" t="s">
        <v>145</v>
      </c>
      <c r="C3" s="51">
        <v>44957</v>
      </c>
      <c r="D3" s="51">
        <v>44985</v>
      </c>
      <c r="E3" s="90">
        <v>45016</v>
      </c>
      <c r="F3" s="105"/>
      <c r="G3" s="83"/>
      <c r="H3" s="83"/>
      <c r="I3" s="83"/>
      <c r="J3" s="83"/>
      <c r="K3" s="83"/>
      <c r="L3" s="83"/>
      <c r="M3" s="83"/>
      <c r="N3" s="83"/>
    </row>
    <row r="4" spans="1:14" ht="15.75" thickBot="1" x14ac:dyDescent="0.25">
      <c r="A4" s="2" t="s">
        <v>4</v>
      </c>
      <c r="C4" s="59">
        <v>2942935</v>
      </c>
      <c r="D4" s="57">
        <v>2457358</v>
      </c>
      <c r="E4" s="119">
        <v>2461581</v>
      </c>
      <c r="F4" s="120"/>
      <c r="G4" s="121"/>
      <c r="H4" s="121"/>
      <c r="I4" s="121"/>
      <c r="J4" s="78"/>
      <c r="K4" s="121"/>
      <c r="L4" s="78"/>
      <c r="M4" s="121"/>
      <c r="N4" s="78"/>
    </row>
    <row r="5" spans="1:14" ht="12.75" x14ac:dyDescent="0.2">
      <c r="A5" s="156" t="s">
        <v>146</v>
      </c>
    </row>
    <row r="6" spans="1:14" s="42" customFormat="1" ht="84.2" customHeight="1" x14ac:dyDescent="0.2">
      <c r="A6" s="156"/>
      <c r="C6" s="72"/>
      <c r="D6" s="72"/>
      <c r="E6" s="72"/>
      <c r="F6" s="72"/>
      <c r="G6" s="72"/>
      <c r="H6" s="72"/>
      <c r="I6" s="72"/>
      <c r="J6" s="72"/>
      <c r="K6" s="72"/>
      <c r="L6" s="72"/>
      <c r="M6" s="72"/>
      <c r="N6" s="72"/>
    </row>
    <row r="7" spans="1:14" x14ac:dyDescent="0.2">
      <c r="A7" s="22" t="s">
        <v>147</v>
      </c>
      <c r="F7" s="61"/>
    </row>
    <row r="8" spans="1:14" x14ac:dyDescent="0.2">
      <c r="A8" s="22" t="s">
        <v>148</v>
      </c>
    </row>
    <row r="9" spans="1:14" ht="15.75" thickBot="1" x14ac:dyDescent="0.25">
      <c r="A9" s="23"/>
    </row>
    <row r="10" spans="1:14" x14ac:dyDescent="0.2">
      <c r="A10" s="1" t="s">
        <v>149</v>
      </c>
      <c r="C10" s="51">
        <v>44957</v>
      </c>
      <c r="D10" s="51">
        <v>44985</v>
      </c>
      <c r="E10" s="90">
        <v>45016</v>
      </c>
      <c r="F10" s="105"/>
      <c r="G10" s="83"/>
      <c r="H10" s="83"/>
      <c r="I10" s="83"/>
      <c r="J10" s="83"/>
      <c r="K10" s="83"/>
      <c r="L10" s="83"/>
      <c r="M10" s="83"/>
      <c r="N10" s="83"/>
    </row>
    <row r="11" spans="1:14" ht="15.75" thickBot="1" x14ac:dyDescent="0.25">
      <c r="A11" s="2" t="s">
        <v>4</v>
      </c>
      <c r="C11" s="59">
        <v>2942935</v>
      </c>
      <c r="D11" s="57">
        <v>2457358</v>
      </c>
      <c r="E11" s="119">
        <v>2461581</v>
      </c>
      <c r="F11" s="120"/>
      <c r="G11" s="121"/>
      <c r="H11" s="121"/>
      <c r="I11" s="121"/>
      <c r="J11" s="78"/>
      <c r="K11" s="121"/>
      <c r="L11" s="78"/>
      <c r="M11" s="121"/>
      <c r="N11" s="78"/>
    </row>
    <row r="12" spans="1:14" ht="30" x14ac:dyDescent="0.2">
      <c r="A12" s="2" t="s">
        <v>150</v>
      </c>
      <c r="C12" s="61"/>
      <c r="D12" s="61"/>
    </row>
    <row r="13" spans="1:14" s="42" customFormat="1" ht="30" x14ac:dyDescent="0.2">
      <c r="A13" s="23" t="s">
        <v>151</v>
      </c>
      <c r="C13" s="72"/>
      <c r="D13" s="72"/>
      <c r="E13" s="72"/>
      <c r="F13" s="72"/>
      <c r="G13" s="72"/>
      <c r="H13" s="72"/>
      <c r="I13" s="72"/>
      <c r="J13" s="72"/>
      <c r="K13" s="72"/>
      <c r="L13" s="72"/>
      <c r="M13" s="72"/>
      <c r="N13" s="72"/>
    </row>
    <row r="14" spans="1:14" ht="30" x14ac:dyDescent="0.2">
      <c r="A14" s="23" t="s">
        <v>152</v>
      </c>
    </row>
    <row r="16" spans="1:14" ht="15.75" thickBot="1" x14ac:dyDescent="0.3"/>
    <row r="17" spans="1:14" x14ac:dyDescent="0.2">
      <c r="A17" s="1" t="s">
        <v>153</v>
      </c>
      <c r="C17" s="51">
        <v>44957</v>
      </c>
      <c r="D17" s="51">
        <v>44985</v>
      </c>
      <c r="E17" s="90">
        <v>45016</v>
      </c>
      <c r="F17" s="105"/>
      <c r="G17" s="83"/>
      <c r="H17" s="83"/>
      <c r="I17" s="83"/>
      <c r="J17" s="83"/>
      <c r="K17" s="83"/>
      <c r="L17" s="83"/>
      <c r="M17" s="83"/>
      <c r="N17" s="83"/>
    </row>
    <row r="18" spans="1:14" ht="15.75" thickBot="1" x14ac:dyDescent="0.25">
      <c r="A18" s="23" t="s">
        <v>154</v>
      </c>
      <c r="C18" s="53">
        <v>1200</v>
      </c>
      <c r="D18" s="48">
        <v>1200</v>
      </c>
      <c r="E18" s="91">
        <v>1200</v>
      </c>
      <c r="F18" s="107"/>
      <c r="G18" s="70"/>
      <c r="H18" s="70"/>
      <c r="I18" s="70"/>
      <c r="J18" s="70"/>
      <c r="K18" s="70"/>
      <c r="L18" s="70"/>
      <c r="M18" s="70"/>
      <c r="N18" s="70"/>
    </row>
    <row r="19" spans="1:14" x14ac:dyDescent="0.2">
      <c r="A19" s="18" t="s">
        <v>109</v>
      </c>
    </row>
    <row r="20" spans="1:14" x14ac:dyDescent="0.2">
      <c r="A20" s="23" t="s">
        <v>155</v>
      </c>
    </row>
    <row r="22" spans="1:14" ht="15.75" thickBot="1" x14ac:dyDescent="0.3"/>
    <row r="23" spans="1:14" x14ac:dyDescent="0.2">
      <c r="A23" s="1" t="s">
        <v>156</v>
      </c>
      <c r="C23" s="51">
        <v>44957</v>
      </c>
      <c r="D23" s="51">
        <v>44985</v>
      </c>
      <c r="E23" s="90">
        <v>45016</v>
      </c>
      <c r="F23" s="105"/>
      <c r="G23" s="83"/>
      <c r="H23" s="83"/>
      <c r="I23" s="83"/>
      <c r="J23" s="83"/>
      <c r="K23" s="83"/>
      <c r="L23" s="83"/>
      <c r="M23" s="83"/>
      <c r="N23" s="83"/>
    </row>
    <row r="24" spans="1:14" ht="15.75" thickBot="1" x14ac:dyDescent="0.25">
      <c r="A24" s="2" t="s">
        <v>62</v>
      </c>
      <c r="C24" s="62">
        <v>2795801</v>
      </c>
      <c r="D24" s="60">
        <v>2334503</v>
      </c>
      <c r="E24" s="119">
        <v>2461581</v>
      </c>
      <c r="F24" s="120"/>
      <c r="G24" s="121"/>
      <c r="H24" s="121"/>
      <c r="I24" s="121"/>
      <c r="J24" s="78"/>
      <c r="K24" s="121"/>
      <c r="L24" s="78"/>
      <c r="M24" s="121"/>
      <c r="N24" s="78"/>
    </row>
    <row r="25" spans="1:14" ht="30" x14ac:dyDescent="0.2">
      <c r="A25" s="2" t="s">
        <v>157</v>
      </c>
    </row>
    <row r="26" spans="1:14" s="42" customFormat="1" ht="84.2" customHeight="1" x14ac:dyDescent="0.2">
      <c r="A26" s="23" t="s">
        <v>158</v>
      </c>
      <c r="C26" s="72"/>
      <c r="D26" s="72"/>
      <c r="E26" s="72"/>
      <c r="F26" s="72"/>
      <c r="G26" s="72"/>
      <c r="H26" s="72"/>
      <c r="I26" s="72"/>
      <c r="J26" s="72"/>
      <c r="K26" s="72"/>
      <c r="L26" s="72"/>
      <c r="M26" s="72"/>
      <c r="N26" s="72"/>
    </row>
    <row r="27" spans="1:14" ht="15.75" thickBot="1" x14ac:dyDescent="0.3"/>
    <row r="28" spans="1:14" x14ac:dyDescent="0.2">
      <c r="A28" s="1" t="s">
        <v>159</v>
      </c>
      <c r="C28" s="51">
        <v>44957</v>
      </c>
      <c r="D28" s="51">
        <v>44985</v>
      </c>
      <c r="E28" s="90">
        <v>45016</v>
      </c>
      <c r="F28" s="105"/>
      <c r="G28" s="83"/>
      <c r="H28" s="83"/>
      <c r="I28" s="83"/>
      <c r="J28" s="83"/>
      <c r="K28" s="83"/>
      <c r="L28" s="83"/>
      <c r="M28" s="83"/>
      <c r="N28" s="83"/>
    </row>
    <row r="29" spans="1:14" ht="15.75" thickBot="1" x14ac:dyDescent="0.25">
      <c r="A29" s="2" t="s">
        <v>4</v>
      </c>
      <c r="C29" s="62">
        <v>130000</v>
      </c>
      <c r="D29" s="60">
        <v>103000</v>
      </c>
      <c r="E29" s="119">
        <v>485000</v>
      </c>
      <c r="F29" s="120"/>
      <c r="G29" s="121"/>
      <c r="H29" s="121"/>
      <c r="I29" s="121"/>
      <c r="J29" s="78"/>
      <c r="K29" s="121"/>
      <c r="L29" s="78"/>
      <c r="M29" s="121"/>
      <c r="N29" s="78"/>
    </row>
    <row r="30" spans="1:14" ht="30" x14ac:dyDescent="0.2">
      <c r="A30" s="2" t="s">
        <v>160</v>
      </c>
    </row>
    <row r="31" spans="1:14" s="42" customFormat="1" ht="84.2" customHeight="1" x14ac:dyDescent="0.2">
      <c r="A31" s="23" t="s">
        <v>161</v>
      </c>
      <c r="C31" s="72"/>
      <c r="D31" s="72"/>
      <c r="E31" s="72"/>
      <c r="F31" s="72"/>
      <c r="G31" s="72"/>
      <c r="H31" s="72"/>
      <c r="I31" s="72"/>
      <c r="J31" s="72"/>
      <c r="K31" s="72"/>
      <c r="L31" s="72"/>
      <c r="M31" s="72"/>
      <c r="N31" s="72"/>
    </row>
    <row r="33" spans="1:14" ht="15.75" thickBot="1" x14ac:dyDescent="0.3"/>
    <row r="34" spans="1:14" x14ac:dyDescent="0.2">
      <c r="A34" s="1" t="s">
        <v>162</v>
      </c>
      <c r="C34" s="51">
        <v>44957</v>
      </c>
      <c r="D34" s="51">
        <v>44985</v>
      </c>
      <c r="E34" s="90">
        <v>45016</v>
      </c>
      <c r="F34" s="105"/>
      <c r="G34" s="83"/>
      <c r="H34" s="83"/>
      <c r="I34" s="83"/>
      <c r="J34" s="83"/>
      <c r="K34" s="83"/>
      <c r="L34" s="83"/>
      <c r="M34" s="83"/>
      <c r="N34" s="83"/>
    </row>
    <row r="35" spans="1:14" ht="15.75" thickBot="1" x14ac:dyDescent="0.25">
      <c r="A35" s="2" t="s">
        <v>4</v>
      </c>
      <c r="C35" s="62">
        <v>264744</v>
      </c>
      <c r="D35" s="60">
        <v>237846</v>
      </c>
      <c r="E35" s="119">
        <v>254536</v>
      </c>
      <c r="F35" s="120"/>
      <c r="G35" s="121"/>
      <c r="H35" s="121"/>
      <c r="I35" s="121"/>
      <c r="J35" s="78"/>
      <c r="K35" s="121"/>
      <c r="L35" s="78"/>
      <c r="M35" s="121"/>
      <c r="N35" s="78"/>
    </row>
    <row r="36" spans="1:14" x14ac:dyDescent="0.2">
      <c r="A36" s="23" t="s">
        <v>163</v>
      </c>
    </row>
    <row r="37" spans="1:14" s="42" customFormat="1" x14ac:dyDescent="0.2">
      <c r="A37" s="23"/>
      <c r="C37" s="72"/>
      <c r="D37" s="72"/>
      <c r="E37" s="72"/>
      <c r="F37" s="72"/>
      <c r="G37" s="72"/>
      <c r="H37" s="72"/>
      <c r="I37" s="72"/>
      <c r="J37" s="72"/>
      <c r="K37" s="72"/>
      <c r="L37" s="72"/>
      <c r="M37" s="72"/>
      <c r="N37" s="72"/>
    </row>
    <row r="38" spans="1:14" s="42" customFormat="1" x14ac:dyDescent="0.2">
      <c r="A38" s="23"/>
      <c r="C38" s="72"/>
      <c r="D38" s="72"/>
      <c r="E38" s="72"/>
      <c r="F38" s="72"/>
      <c r="G38" s="72"/>
      <c r="H38" s="72"/>
      <c r="I38" s="72"/>
      <c r="J38" s="72"/>
      <c r="K38" s="72"/>
      <c r="L38" s="72"/>
      <c r="M38" s="72"/>
      <c r="N38" s="72"/>
    </row>
    <row r="39" spans="1:14" x14ac:dyDescent="0.2">
      <c r="A39" s="7" t="s">
        <v>0</v>
      </c>
      <c r="C39" s="157"/>
      <c r="D39" s="158"/>
      <c r="E39" s="158"/>
      <c r="F39" s="158"/>
      <c r="G39" s="158"/>
      <c r="H39" s="159"/>
    </row>
    <row r="40" spans="1:14" ht="45" x14ac:dyDescent="0.2">
      <c r="A40" s="8" t="s">
        <v>1</v>
      </c>
      <c r="C40" s="160"/>
      <c r="D40" s="161"/>
      <c r="E40" s="161"/>
      <c r="F40" s="161"/>
      <c r="G40" s="161"/>
      <c r="H40" s="162"/>
    </row>
  </sheetData>
  <mergeCells count="2">
    <mergeCell ref="A5:A6"/>
    <mergeCell ref="C39:H4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N403"/>
  <sheetViews>
    <sheetView topLeftCell="A121" zoomScale="70" zoomScaleNormal="70" workbookViewId="0">
      <selection activeCell="H43" sqref="H43"/>
    </sheetView>
  </sheetViews>
  <sheetFormatPr baseColWidth="10" defaultColWidth="11" defaultRowHeight="15" x14ac:dyDescent="0.25"/>
  <cols>
    <col min="1" max="1" width="66.85546875" style="21" customWidth="1"/>
    <col min="2" max="2" width="0.85546875" style="20" customWidth="1"/>
    <col min="3" max="3" width="15.28515625" style="50" bestFit="1" customWidth="1"/>
    <col min="4" max="4" width="14.85546875" style="50" bestFit="1" customWidth="1"/>
    <col min="5" max="7" width="15.28515625" style="50" bestFit="1" customWidth="1"/>
    <col min="8" max="8" width="14.85546875" style="50" bestFit="1" customWidth="1"/>
    <col min="9" max="10" width="15.28515625" style="50" bestFit="1" customWidth="1"/>
    <col min="11" max="11" width="14.42578125" style="50" bestFit="1" customWidth="1"/>
    <col min="12" max="13" width="15.28515625" style="50" bestFit="1" customWidth="1"/>
    <col min="14" max="14" width="14.42578125" style="50" bestFit="1" customWidth="1"/>
    <col min="15" max="16384" width="11" style="20"/>
  </cols>
  <sheetData>
    <row r="1" spans="1:14" ht="23.25" x14ac:dyDescent="0.2">
      <c r="A1" s="76" t="s">
        <v>310</v>
      </c>
    </row>
    <row r="2" spans="1:14" ht="15.75" thickBot="1" x14ac:dyDescent="0.3"/>
    <row r="3" spans="1:14" ht="31.5" customHeight="1" thickBot="1" x14ac:dyDescent="0.25">
      <c r="A3" s="1" t="s">
        <v>311</v>
      </c>
      <c r="C3" s="92">
        <v>44957</v>
      </c>
      <c r="D3" s="92">
        <v>44985</v>
      </c>
      <c r="E3" s="92">
        <v>45016</v>
      </c>
      <c r="F3" s="105"/>
      <c r="G3" s="83"/>
      <c r="H3" s="83"/>
      <c r="I3" s="83"/>
      <c r="J3" s="83"/>
      <c r="K3" s="83"/>
      <c r="L3" s="83"/>
      <c r="M3" s="83"/>
      <c r="N3" s="83"/>
    </row>
    <row r="4" spans="1:14" ht="15.75" thickBot="1" x14ac:dyDescent="0.25">
      <c r="A4" s="2" t="s">
        <v>4</v>
      </c>
      <c r="C4" s="98">
        <v>8</v>
      </c>
      <c r="D4" s="98">
        <v>8</v>
      </c>
      <c r="E4" s="98">
        <v>8</v>
      </c>
      <c r="F4" s="106"/>
      <c r="G4" s="66"/>
      <c r="H4" s="66"/>
      <c r="I4" s="66"/>
      <c r="J4" s="66"/>
      <c r="K4" s="66"/>
      <c r="L4" s="66"/>
      <c r="M4" s="66"/>
      <c r="N4" s="66"/>
    </row>
    <row r="5" spans="1:14" ht="75" x14ac:dyDescent="0.2">
      <c r="A5" s="23" t="s">
        <v>312</v>
      </c>
    </row>
    <row r="6" spans="1:14" x14ac:dyDescent="0.2">
      <c r="A6" s="43" t="s">
        <v>108</v>
      </c>
    </row>
    <row r="7" spans="1:14" x14ac:dyDescent="0.2">
      <c r="A7" s="23" t="s">
        <v>313</v>
      </c>
    </row>
    <row r="9" spans="1:14" ht="15.75" thickBot="1" x14ac:dyDescent="0.3"/>
    <row r="10" spans="1:14" ht="45.75" thickBot="1" x14ac:dyDescent="0.25">
      <c r="A10" s="1" t="s">
        <v>314</v>
      </c>
      <c r="C10" s="92">
        <v>44957</v>
      </c>
      <c r="D10" s="92">
        <v>44985</v>
      </c>
      <c r="E10" s="92">
        <v>45016</v>
      </c>
      <c r="F10" s="83"/>
      <c r="G10" s="83"/>
      <c r="H10" s="83"/>
      <c r="I10" s="83"/>
      <c r="J10" s="83"/>
      <c r="K10" s="83"/>
      <c r="L10" s="83"/>
      <c r="M10" s="83"/>
      <c r="N10" s="83"/>
    </row>
    <row r="11" spans="1:14" ht="15.75" thickBot="1" x14ac:dyDescent="0.25">
      <c r="A11" s="2" t="s">
        <v>4</v>
      </c>
      <c r="C11" s="129">
        <v>485916</v>
      </c>
      <c r="D11" s="129">
        <v>486948</v>
      </c>
      <c r="E11" s="129">
        <v>485964</v>
      </c>
      <c r="F11" s="104"/>
      <c r="G11" s="104"/>
      <c r="H11" s="104"/>
      <c r="I11" s="104"/>
      <c r="J11" s="104"/>
      <c r="K11" s="104"/>
      <c r="L11" s="104"/>
      <c r="M11" s="104"/>
      <c r="N11" s="104"/>
    </row>
    <row r="12" spans="1:14" ht="30" x14ac:dyDescent="0.2">
      <c r="A12" s="23" t="s">
        <v>315</v>
      </c>
    </row>
    <row r="14" spans="1:14" ht="15.75" thickBot="1" x14ac:dyDescent="0.3"/>
    <row r="15" spans="1:14" ht="15.75" thickBot="1" x14ac:dyDescent="0.25">
      <c r="A15" s="1" t="s">
        <v>316</v>
      </c>
      <c r="C15" s="92">
        <v>44957</v>
      </c>
      <c r="D15" s="92">
        <v>44985</v>
      </c>
      <c r="E15" s="92">
        <v>45016</v>
      </c>
      <c r="F15" s="83"/>
      <c r="G15" s="83"/>
      <c r="H15" s="83"/>
      <c r="I15" s="83"/>
      <c r="J15" s="122"/>
      <c r="K15" s="83"/>
      <c r="L15" s="83"/>
      <c r="M15" s="122"/>
      <c r="N15" s="83"/>
    </row>
    <row r="16" spans="1:14" ht="15.75" thickBot="1" x14ac:dyDescent="0.25">
      <c r="A16" s="2" t="s">
        <v>4</v>
      </c>
      <c r="C16" s="129">
        <v>36809</v>
      </c>
      <c r="D16" s="129">
        <v>36809</v>
      </c>
      <c r="E16" s="129">
        <v>33740</v>
      </c>
      <c r="F16" s="66"/>
      <c r="G16" s="104"/>
      <c r="H16" s="66"/>
      <c r="I16" s="66"/>
      <c r="J16" s="74"/>
      <c r="K16" s="66"/>
      <c r="L16" s="66"/>
      <c r="M16" s="74"/>
      <c r="N16" s="66"/>
    </row>
    <row r="17" spans="1:14" x14ac:dyDescent="0.2">
      <c r="A17" s="23" t="s">
        <v>317</v>
      </c>
      <c r="I17" s="123"/>
      <c r="J17" s="20"/>
      <c r="L17" s="123"/>
      <c r="M17" s="20"/>
    </row>
    <row r="18" spans="1:14" x14ac:dyDescent="0.2">
      <c r="A18" s="43" t="s">
        <v>108</v>
      </c>
      <c r="J18" s="20"/>
      <c r="K18" s="123"/>
      <c r="M18" s="20"/>
      <c r="N18" s="123"/>
    </row>
    <row r="19" spans="1:14" x14ac:dyDescent="0.2">
      <c r="A19" s="23" t="s">
        <v>313</v>
      </c>
      <c r="J19" s="20"/>
      <c r="M19" s="20"/>
    </row>
    <row r="20" spans="1:14" x14ac:dyDescent="0.25">
      <c r="J20" s="20"/>
      <c r="K20" s="123"/>
      <c r="M20" s="20"/>
      <c r="N20" s="123"/>
    </row>
    <row r="21" spans="1:14" ht="15.75" thickBot="1" x14ac:dyDescent="0.3">
      <c r="J21" s="20"/>
      <c r="M21" s="20"/>
    </row>
    <row r="22" spans="1:14" ht="15.75" thickBot="1" x14ac:dyDescent="0.25">
      <c r="A22" s="1" t="s">
        <v>318</v>
      </c>
      <c r="C22" s="92">
        <v>44957</v>
      </c>
      <c r="D22" s="92">
        <v>44985</v>
      </c>
      <c r="E22" s="92">
        <v>45016</v>
      </c>
      <c r="F22" s="83"/>
      <c r="G22" s="83"/>
      <c r="H22" s="83"/>
      <c r="I22" s="83"/>
      <c r="J22" s="122"/>
      <c r="K22" s="83"/>
      <c r="L22" s="83"/>
      <c r="M22" s="122"/>
      <c r="N22" s="83"/>
    </row>
    <row r="23" spans="1:14" ht="15.75" thickBot="1" x14ac:dyDescent="0.25">
      <c r="A23" s="2" t="s">
        <v>4</v>
      </c>
      <c r="C23" s="129">
        <v>90957</v>
      </c>
      <c r="D23" s="129">
        <v>90957</v>
      </c>
      <c r="E23" s="129">
        <v>96029</v>
      </c>
      <c r="F23" s="66"/>
      <c r="G23" s="104"/>
      <c r="H23" s="66"/>
      <c r="I23" s="66"/>
      <c r="J23" s="74"/>
      <c r="K23" s="66"/>
      <c r="L23" s="66"/>
      <c r="M23" s="74"/>
      <c r="N23" s="66"/>
    </row>
    <row r="24" spans="1:14" x14ac:dyDescent="0.2">
      <c r="A24" s="23" t="s">
        <v>319</v>
      </c>
      <c r="J24" s="20"/>
      <c r="M24" s="20"/>
    </row>
    <row r="25" spans="1:14" x14ac:dyDescent="0.2">
      <c r="A25" s="43" t="s">
        <v>108</v>
      </c>
      <c r="G25" s="64"/>
      <c r="J25" s="20"/>
      <c r="K25" s="123"/>
      <c r="M25" s="20"/>
      <c r="N25" s="123"/>
    </row>
    <row r="26" spans="1:14" x14ac:dyDescent="0.2">
      <c r="A26" s="23" t="s">
        <v>320</v>
      </c>
      <c r="D26" s="85"/>
      <c r="E26" s="64"/>
      <c r="J26" s="20"/>
      <c r="K26" s="64"/>
      <c r="M26" s="20"/>
      <c r="N26" s="64"/>
    </row>
    <row r="27" spans="1:14" x14ac:dyDescent="0.25">
      <c r="J27" s="20"/>
      <c r="M27" s="20"/>
    </row>
    <row r="28" spans="1:14" ht="15.75" thickBot="1" x14ac:dyDescent="0.3">
      <c r="J28" s="20"/>
      <c r="M28" s="20"/>
    </row>
    <row r="29" spans="1:14" ht="15.75" thickBot="1" x14ac:dyDescent="0.25">
      <c r="A29" s="6" t="s">
        <v>321</v>
      </c>
      <c r="C29" s="92">
        <v>44957</v>
      </c>
      <c r="D29" s="92">
        <v>44985</v>
      </c>
      <c r="E29" s="92">
        <v>45016</v>
      </c>
      <c r="F29" s="83"/>
      <c r="G29" s="83"/>
      <c r="H29" s="83"/>
      <c r="I29" s="83"/>
      <c r="J29" s="122"/>
      <c r="K29" s="83"/>
      <c r="L29" s="83"/>
      <c r="M29" s="122"/>
      <c r="N29" s="83"/>
    </row>
    <row r="30" spans="1:14" ht="15.75" thickBot="1" x14ac:dyDescent="0.25">
      <c r="A30" s="2" t="s">
        <v>4</v>
      </c>
      <c r="C30" s="129">
        <v>127766</v>
      </c>
      <c r="D30" s="129">
        <v>127766</v>
      </c>
      <c r="E30" s="129">
        <v>129769</v>
      </c>
      <c r="F30" s="66"/>
      <c r="G30" s="66"/>
      <c r="H30" s="104"/>
      <c r="I30" s="66"/>
      <c r="J30" s="74"/>
      <c r="K30" s="66"/>
      <c r="L30" s="66"/>
      <c r="M30" s="74"/>
      <c r="N30" s="66"/>
    </row>
    <row r="31" spans="1:14" ht="30" x14ac:dyDescent="0.2">
      <c r="A31" s="23" t="s">
        <v>322</v>
      </c>
    </row>
    <row r="32" spans="1:14" ht="15.75" thickBot="1" x14ac:dyDescent="0.3"/>
    <row r="33" spans="1:14" ht="15.75" thickBot="1" x14ac:dyDescent="0.25">
      <c r="A33" s="1" t="s">
        <v>323</v>
      </c>
      <c r="C33" s="92">
        <v>44957</v>
      </c>
      <c r="D33" s="92">
        <v>44985</v>
      </c>
      <c r="E33" s="92">
        <v>45016</v>
      </c>
      <c r="F33" s="83"/>
      <c r="G33" s="83"/>
      <c r="H33" s="83"/>
      <c r="I33" s="83"/>
      <c r="J33" s="83"/>
      <c r="K33" s="83"/>
      <c r="L33" s="83"/>
      <c r="M33" s="83"/>
      <c r="N33" s="83"/>
    </row>
    <row r="34" spans="1:14" ht="15.75" thickBot="1" x14ac:dyDescent="0.25">
      <c r="A34" s="2" t="s">
        <v>4</v>
      </c>
      <c r="C34" s="129">
        <v>112106</v>
      </c>
      <c r="D34" s="129">
        <v>112354</v>
      </c>
      <c r="E34" s="129">
        <v>112089</v>
      </c>
      <c r="F34" s="104"/>
      <c r="G34" s="104"/>
      <c r="H34" s="104"/>
      <c r="I34" s="104"/>
      <c r="J34" s="124"/>
      <c r="K34" s="104"/>
      <c r="L34" s="104"/>
      <c r="M34" s="124"/>
      <c r="N34" s="104"/>
    </row>
    <row r="35" spans="1:14" ht="30" x14ac:dyDescent="0.2">
      <c r="A35" s="2" t="s">
        <v>324</v>
      </c>
    </row>
    <row r="36" spans="1:14" ht="60" x14ac:dyDescent="0.2">
      <c r="A36" s="23" t="s">
        <v>325</v>
      </c>
    </row>
    <row r="37" spans="1:14" x14ac:dyDescent="0.2">
      <c r="A37" s="23" t="s">
        <v>313</v>
      </c>
    </row>
    <row r="39" spans="1:14" ht="15.75" thickBot="1" x14ac:dyDescent="0.3"/>
    <row r="40" spans="1:14" ht="27.75" customHeight="1" thickBot="1" x14ac:dyDescent="0.25">
      <c r="A40" s="1" t="s">
        <v>326</v>
      </c>
      <c r="C40" s="92">
        <v>44957</v>
      </c>
      <c r="D40" s="92">
        <v>44985</v>
      </c>
      <c r="E40" s="92">
        <v>45016</v>
      </c>
      <c r="F40" s="83"/>
      <c r="G40" s="83"/>
      <c r="H40" s="83"/>
      <c r="I40" s="83"/>
      <c r="J40" s="83"/>
      <c r="K40" s="83"/>
      <c r="L40" s="83"/>
      <c r="M40" s="83"/>
      <c r="N40" s="83"/>
    </row>
    <row r="41" spans="1:14" ht="15.75" thickBot="1" x14ac:dyDescent="0.25">
      <c r="A41" s="2" t="s">
        <v>4</v>
      </c>
      <c r="C41" s="129">
        <v>2836</v>
      </c>
      <c r="D41" s="129">
        <v>2820</v>
      </c>
      <c r="E41" s="129">
        <v>2834</v>
      </c>
      <c r="F41" s="104"/>
      <c r="G41" s="104"/>
      <c r="H41" s="104"/>
      <c r="I41" s="104"/>
      <c r="J41" s="124"/>
      <c r="K41" s="104"/>
      <c r="L41" s="104"/>
      <c r="M41" s="124"/>
      <c r="N41" s="104"/>
    </row>
    <row r="42" spans="1:14" ht="30" x14ac:dyDescent="0.2">
      <c r="A42" s="2" t="s">
        <v>327</v>
      </c>
      <c r="F42" s="64"/>
    </row>
    <row r="43" spans="1:14" ht="75" x14ac:dyDescent="0.2">
      <c r="A43" s="23" t="s">
        <v>328</v>
      </c>
      <c r="D43" s="64"/>
      <c r="F43" s="64"/>
      <c r="H43" s="64"/>
      <c r="J43" s="64"/>
      <c r="M43" s="64"/>
    </row>
    <row r="45" spans="1:14" ht="15.75" thickBot="1" x14ac:dyDescent="0.3"/>
    <row r="46" spans="1:14" ht="15.75" thickBot="1" x14ac:dyDescent="0.25">
      <c r="A46" s="1" t="s">
        <v>329</v>
      </c>
      <c r="C46" s="92">
        <v>44957</v>
      </c>
      <c r="D46" s="92">
        <v>44985</v>
      </c>
      <c r="E46" s="92">
        <v>45016</v>
      </c>
      <c r="F46" s="83"/>
      <c r="G46" s="83"/>
      <c r="H46" s="83"/>
      <c r="I46" s="83"/>
      <c r="J46" s="83"/>
      <c r="K46" s="83"/>
      <c r="L46" s="83"/>
      <c r="M46" s="83"/>
      <c r="N46" s="83"/>
    </row>
    <row r="47" spans="1:14" ht="15.75" thickBot="1" x14ac:dyDescent="0.25">
      <c r="A47" s="2" t="s">
        <v>4</v>
      </c>
      <c r="C47" s="129">
        <v>7172</v>
      </c>
      <c r="D47" s="129">
        <v>7189</v>
      </c>
      <c r="E47" s="129">
        <v>7272</v>
      </c>
      <c r="F47" s="104"/>
      <c r="G47" s="104"/>
      <c r="H47" s="104"/>
      <c r="I47" s="104"/>
      <c r="J47" s="124"/>
      <c r="K47" s="104"/>
      <c r="L47" s="104"/>
      <c r="M47" s="124"/>
      <c r="N47" s="104"/>
    </row>
    <row r="48" spans="1:14" ht="30" x14ac:dyDescent="0.2">
      <c r="A48" s="2" t="s">
        <v>324</v>
      </c>
    </row>
    <row r="49" spans="1:14" ht="60" x14ac:dyDescent="0.2">
      <c r="A49" s="23" t="s">
        <v>330</v>
      </c>
    </row>
    <row r="50" spans="1:14" x14ac:dyDescent="0.2">
      <c r="A50" s="23" t="s">
        <v>313</v>
      </c>
    </row>
    <row r="52" spans="1:14" ht="15.75" thickBot="1" x14ac:dyDescent="0.3"/>
    <row r="53" spans="1:14" ht="15.75" thickBot="1" x14ac:dyDescent="0.25">
      <c r="A53" s="1" t="s">
        <v>331</v>
      </c>
      <c r="C53" s="92">
        <v>44957</v>
      </c>
      <c r="D53" s="92">
        <v>44985</v>
      </c>
      <c r="E53" s="92">
        <v>45016</v>
      </c>
      <c r="F53" s="83"/>
      <c r="G53" s="83"/>
      <c r="H53" s="83"/>
      <c r="I53" s="83"/>
      <c r="J53" s="83"/>
      <c r="K53" s="83"/>
      <c r="L53" s="83"/>
      <c r="M53" s="83"/>
      <c r="N53" s="83"/>
    </row>
    <row r="54" spans="1:14" ht="15.75" thickBot="1" x14ac:dyDescent="0.25">
      <c r="A54" s="2" t="s">
        <v>4</v>
      </c>
      <c r="C54" s="98">
        <v>510</v>
      </c>
      <c r="D54" s="98">
        <v>520</v>
      </c>
      <c r="E54" s="98">
        <v>535</v>
      </c>
      <c r="F54" s="66"/>
      <c r="G54" s="66"/>
      <c r="H54" s="66"/>
      <c r="I54" s="66"/>
      <c r="J54" s="66"/>
      <c r="K54" s="66"/>
      <c r="L54" s="66"/>
      <c r="M54" s="66"/>
      <c r="N54" s="66"/>
    </row>
    <row r="55" spans="1:14" ht="30" x14ac:dyDescent="0.2">
      <c r="A55" s="2" t="s">
        <v>324</v>
      </c>
    </row>
    <row r="56" spans="1:14" ht="105" x14ac:dyDescent="0.2">
      <c r="A56" s="4" t="s">
        <v>332</v>
      </c>
    </row>
    <row r="57" spans="1:14" x14ac:dyDescent="0.2">
      <c r="A57" s="4" t="s">
        <v>313</v>
      </c>
    </row>
    <row r="59" spans="1:14" ht="15.75" thickBot="1" x14ac:dyDescent="0.3"/>
    <row r="60" spans="1:14" ht="15.75" thickBot="1" x14ac:dyDescent="0.25">
      <c r="A60" s="1" t="s">
        <v>333</v>
      </c>
      <c r="C60" s="92">
        <v>44957</v>
      </c>
      <c r="D60" s="92">
        <v>44985</v>
      </c>
      <c r="E60" s="92">
        <v>45016</v>
      </c>
      <c r="F60" s="83"/>
      <c r="G60" s="83"/>
      <c r="H60" s="83"/>
      <c r="I60" s="83"/>
      <c r="J60" s="83"/>
      <c r="K60" s="83"/>
      <c r="L60" s="83"/>
      <c r="M60" s="83"/>
      <c r="N60" s="83"/>
    </row>
    <row r="61" spans="1:14" ht="15.75" thickBot="1" x14ac:dyDescent="0.25">
      <c r="A61" s="2" t="s">
        <v>4</v>
      </c>
      <c r="C61" s="129">
        <v>7398</v>
      </c>
      <c r="D61" s="129">
        <v>7402</v>
      </c>
      <c r="E61" s="129">
        <v>7412</v>
      </c>
      <c r="F61" s="104"/>
      <c r="G61" s="104"/>
      <c r="H61" s="104"/>
      <c r="I61" s="104"/>
      <c r="J61" s="124"/>
      <c r="K61" s="104"/>
      <c r="L61" s="104"/>
      <c r="M61" s="124"/>
      <c r="N61" s="104"/>
    </row>
    <row r="62" spans="1:14" ht="30" x14ac:dyDescent="0.2">
      <c r="A62" s="2" t="s">
        <v>324</v>
      </c>
    </row>
    <row r="63" spans="1:14" ht="60" x14ac:dyDescent="0.2">
      <c r="A63" s="23" t="s">
        <v>334</v>
      </c>
    </row>
    <row r="64" spans="1:14" x14ac:dyDescent="0.2">
      <c r="A64" s="23" t="s">
        <v>313</v>
      </c>
    </row>
    <row r="65" spans="1:14" ht="15.75" thickBot="1" x14ac:dyDescent="0.3"/>
    <row r="66" spans="1:14" ht="15.75" thickBot="1" x14ac:dyDescent="0.25">
      <c r="A66" s="1" t="s">
        <v>335</v>
      </c>
      <c r="C66" s="92">
        <v>44957</v>
      </c>
      <c r="D66" s="92">
        <v>44985</v>
      </c>
      <c r="E66" s="92">
        <v>45016</v>
      </c>
      <c r="F66" s="83"/>
      <c r="G66" s="83"/>
      <c r="H66" s="83"/>
      <c r="I66" s="83"/>
      <c r="J66" s="83"/>
      <c r="K66" s="83"/>
      <c r="L66" s="83"/>
      <c r="M66" s="83"/>
      <c r="N66" s="83"/>
    </row>
    <row r="67" spans="1:14" ht="15.75" thickBot="1" x14ac:dyDescent="0.25">
      <c r="A67" s="2" t="s">
        <v>4</v>
      </c>
      <c r="C67" s="98">
        <v>301</v>
      </c>
      <c r="D67" s="98">
        <v>301</v>
      </c>
      <c r="E67" s="98">
        <v>301</v>
      </c>
      <c r="F67" s="66"/>
      <c r="G67" s="66"/>
      <c r="H67" s="66"/>
      <c r="I67" s="66"/>
      <c r="J67" s="66"/>
      <c r="K67" s="66"/>
      <c r="L67" s="66"/>
      <c r="M67" s="66"/>
      <c r="N67" s="66"/>
    </row>
    <row r="68" spans="1:14" ht="30" x14ac:dyDescent="0.2">
      <c r="A68" s="2" t="s">
        <v>324</v>
      </c>
    </row>
    <row r="69" spans="1:14" ht="45" x14ac:dyDescent="0.2">
      <c r="A69" s="23" t="s">
        <v>336</v>
      </c>
    </row>
    <row r="70" spans="1:14" x14ac:dyDescent="0.2">
      <c r="A70" s="23" t="s">
        <v>313</v>
      </c>
    </row>
    <row r="73" spans="1:14" x14ac:dyDescent="0.2">
      <c r="A73" s="6" t="s">
        <v>337</v>
      </c>
      <c r="C73" s="65"/>
      <c r="D73" s="65"/>
      <c r="E73" s="65"/>
      <c r="F73" s="64"/>
      <c r="G73" s="64"/>
      <c r="H73" s="64"/>
      <c r="I73" s="64"/>
      <c r="J73" s="64"/>
      <c r="K73" s="64"/>
      <c r="L73" s="64"/>
      <c r="M73" s="64"/>
      <c r="N73" s="64"/>
    </row>
    <row r="74" spans="1:14" ht="30" x14ac:dyDescent="0.2">
      <c r="A74" s="27" t="s">
        <v>338</v>
      </c>
      <c r="I74" s="123"/>
      <c r="L74" s="123"/>
    </row>
    <row r="75" spans="1:14" ht="15.75" thickBot="1" x14ac:dyDescent="0.3"/>
    <row r="76" spans="1:14" ht="15.75" thickBot="1" x14ac:dyDescent="0.25">
      <c r="A76" s="1" t="s">
        <v>339</v>
      </c>
      <c r="C76" s="92">
        <v>44957</v>
      </c>
      <c r="D76" s="92">
        <v>44985</v>
      </c>
      <c r="E76" s="92">
        <v>45016</v>
      </c>
      <c r="F76" s="83"/>
      <c r="G76" s="83"/>
      <c r="H76" s="83"/>
      <c r="I76" s="83"/>
      <c r="J76" s="83"/>
      <c r="K76" s="83"/>
      <c r="L76" s="83"/>
      <c r="M76" s="83"/>
      <c r="N76" s="83"/>
    </row>
    <row r="77" spans="1:14" ht="15.75" thickBot="1" x14ac:dyDescent="0.25">
      <c r="A77" s="2" t="s">
        <v>4</v>
      </c>
      <c r="C77" s="129">
        <v>107302</v>
      </c>
      <c r="D77" s="129">
        <v>107579</v>
      </c>
      <c r="E77" s="129">
        <v>107340</v>
      </c>
      <c r="F77" s="104"/>
      <c r="G77" s="104"/>
      <c r="H77" s="104"/>
      <c r="I77" s="104"/>
      <c r="J77" s="104"/>
      <c r="K77" s="104"/>
      <c r="L77" s="104"/>
      <c r="M77" s="104"/>
      <c r="N77" s="104"/>
    </row>
    <row r="78" spans="1:14" ht="30" x14ac:dyDescent="0.2">
      <c r="A78" s="2" t="s">
        <v>340</v>
      </c>
    </row>
    <row r="79" spans="1:14" ht="60" x14ac:dyDescent="0.2">
      <c r="A79" s="23" t="s">
        <v>341</v>
      </c>
    </row>
    <row r="80" spans="1:14" ht="15.75" thickBot="1" x14ac:dyDescent="0.3"/>
    <row r="81" spans="1:14" ht="15.75" thickBot="1" x14ac:dyDescent="0.25">
      <c r="A81" s="1" t="s">
        <v>342</v>
      </c>
      <c r="C81" s="92">
        <v>44592</v>
      </c>
      <c r="D81" s="92">
        <v>44620</v>
      </c>
      <c r="E81" s="92">
        <v>44651</v>
      </c>
      <c r="F81" s="83"/>
      <c r="G81" s="83"/>
      <c r="H81" s="83"/>
      <c r="I81" s="83"/>
      <c r="J81" s="83"/>
      <c r="K81" s="83"/>
      <c r="L81" s="83"/>
      <c r="M81" s="83"/>
      <c r="N81" s="83"/>
    </row>
    <row r="82" spans="1:14" ht="15.75" thickBot="1" x14ac:dyDescent="0.25">
      <c r="A82" s="2" t="s">
        <v>4</v>
      </c>
      <c r="C82" s="129">
        <v>7008</v>
      </c>
      <c r="D82" s="129">
        <v>7021</v>
      </c>
      <c r="E82" s="129">
        <v>7087</v>
      </c>
      <c r="F82" s="104"/>
      <c r="G82" s="104"/>
      <c r="H82" s="104"/>
      <c r="I82" s="104"/>
      <c r="J82" s="104"/>
      <c r="K82" s="104"/>
      <c r="L82" s="104"/>
      <c r="M82" s="104"/>
      <c r="N82" s="104"/>
    </row>
    <row r="83" spans="1:14" ht="30" x14ac:dyDescent="0.2">
      <c r="A83" s="2" t="s">
        <v>343</v>
      </c>
    </row>
    <row r="84" spans="1:14" ht="60" x14ac:dyDescent="0.2">
      <c r="A84" s="23" t="s">
        <v>344</v>
      </c>
    </row>
    <row r="85" spans="1:14" ht="15.75" thickBot="1" x14ac:dyDescent="0.3"/>
    <row r="86" spans="1:14" ht="15.75" thickBot="1" x14ac:dyDescent="0.25">
      <c r="A86" s="1" t="s">
        <v>345</v>
      </c>
      <c r="C86" s="92">
        <v>44592</v>
      </c>
      <c r="D86" s="92">
        <v>44620</v>
      </c>
      <c r="E86" s="92">
        <v>44651</v>
      </c>
      <c r="F86" s="83"/>
      <c r="G86" s="83"/>
      <c r="H86" s="83"/>
      <c r="I86" s="83"/>
      <c r="J86" s="83"/>
      <c r="K86" s="83"/>
      <c r="L86" s="83"/>
      <c r="M86" s="83"/>
      <c r="N86" s="83"/>
    </row>
    <row r="87" spans="1:14" ht="15.75" thickBot="1" x14ac:dyDescent="0.25">
      <c r="A87" s="2" t="s">
        <v>4</v>
      </c>
      <c r="C87" s="98">
        <v>509</v>
      </c>
      <c r="D87" s="98">
        <v>516</v>
      </c>
      <c r="E87" s="98">
        <v>531</v>
      </c>
      <c r="F87" s="66"/>
      <c r="G87" s="66"/>
      <c r="H87" s="66"/>
      <c r="I87" s="66"/>
      <c r="J87" s="66"/>
      <c r="K87" s="66"/>
      <c r="L87" s="66"/>
      <c r="M87" s="66"/>
      <c r="N87" s="66"/>
    </row>
    <row r="88" spans="1:14" ht="30" x14ac:dyDescent="0.2">
      <c r="A88" s="2" t="s">
        <v>346</v>
      </c>
    </row>
    <row r="89" spans="1:14" ht="60" x14ac:dyDescent="0.2">
      <c r="A89" s="23" t="s">
        <v>347</v>
      </c>
    </row>
    <row r="90" spans="1:14" ht="15.75" thickBot="1" x14ac:dyDescent="0.3"/>
    <row r="91" spans="1:14" ht="15.75" thickBot="1" x14ac:dyDescent="0.25">
      <c r="A91" s="1" t="s">
        <v>348</v>
      </c>
      <c r="C91" s="92">
        <v>44592</v>
      </c>
      <c r="D91" s="92">
        <v>44620</v>
      </c>
      <c r="E91" s="92">
        <v>44651</v>
      </c>
      <c r="F91" s="83"/>
      <c r="G91" s="83"/>
      <c r="H91" s="83"/>
      <c r="I91" s="83"/>
      <c r="J91" s="83"/>
      <c r="K91" s="83"/>
      <c r="L91" s="83"/>
      <c r="M91" s="83"/>
      <c r="N91" s="83"/>
    </row>
    <row r="92" spans="1:14" ht="15.75" thickBot="1" x14ac:dyDescent="0.25">
      <c r="A92" s="2" t="s">
        <v>4</v>
      </c>
      <c r="C92" s="129">
        <v>7090</v>
      </c>
      <c r="D92" s="129">
        <v>7096</v>
      </c>
      <c r="E92" s="129">
        <v>7048</v>
      </c>
      <c r="F92" s="66"/>
      <c r="G92" s="104"/>
      <c r="H92" s="104"/>
      <c r="I92" s="104"/>
      <c r="J92" s="104"/>
      <c r="K92" s="104"/>
      <c r="L92" s="104"/>
      <c r="M92" s="104"/>
      <c r="N92" s="104"/>
    </row>
    <row r="93" spans="1:14" ht="30" x14ac:dyDescent="0.2">
      <c r="A93" s="2" t="s">
        <v>349</v>
      </c>
    </row>
    <row r="94" spans="1:14" ht="45" x14ac:dyDescent="0.2">
      <c r="A94" s="23" t="s">
        <v>350</v>
      </c>
    </row>
    <row r="95" spans="1:14" ht="15.75" thickBot="1" x14ac:dyDescent="0.3"/>
    <row r="96" spans="1:14" ht="15.75" thickBot="1" x14ac:dyDescent="0.25">
      <c r="A96" s="1" t="s">
        <v>351</v>
      </c>
      <c r="C96" s="92">
        <v>44957</v>
      </c>
      <c r="D96" s="92">
        <v>44985</v>
      </c>
      <c r="E96" s="92">
        <v>45016</v>
      </c>
      <c r="F96" s="83"/>
      <c r="G96" s="83"/>
      <c r="H96" s="83"/>
      <c r="I96" s="83"/>
      <c r="J96" s="83"/>
      <c r="K96" s="83"/>
      <c r="L96" s="83"/>
      <c r="M96" s="83"/>
      <c r="N96" s="83"/>
    </row>
    <row r="97" spans="1:14" ht="15.75" thickBot="1" x14ac:dyDescent="0.25">
      <c r="A97" s="2" t="s">
        <v>4</v>
      </c>
      <c r="C97" s="129">
        <v>283</v>
      </c>
      <c r="D97" s="129">
        <v>284</v>
      </c>
      <c r="E97" s="98">
        <v>285</v>
      </c>
      <c r="F97" s="66"/>
      <c r="G97" s="66"/>
      <c r="H97" s="66"/>
      <c r="I97" s="66"/>
      <c r="J97" s="66"/>
      <c r="K97" s="66"/>
      <c r="L97" s="66"/>
      <c r="M97" s="66"/>
      <c r="N97" s="66"/>
    </row>
    <row r="98" spans="1:14" ht="30" x14ac:dyDescent="0.2">
      <c r="A98" s="2" t="s">
        <v>352</v>
      </c>
    </row>
    <row r="99" spans="1:14" ht="45" x14ac:dyDescent="0.2">
      <c r="A99" s="23" t="s">
        <v>353</v>
      </c>
    </row>
    <row r="100" spans="1:14" ht="15.75" thickBot="1" x14ac:dyDescent="0.3"/>
    <row r="101" spans="1:14" ht="15.75" thickBot="1" x14ac:dyDescent="0.25">
      <c r="A101" s="6" t="s">
        <v>354</v>
      </c>
      <c r="C101" s="92">
        <v>44957</v>
      </c>
      <c r="D101" s="92">
        <v>44985</v>
      </c>
      <c r="E101" s="92">
        <v>45016</v>
      </c>
      <c r="F101" s="83"/>
      <c r="G101" s="83"/>
      <c r="H101" s="83"/>
      <c r="I101" s="83"/>
      <c r="J101" s="83"/>
      <c r="K101" s="83"/>
      <c r="L101" s="83"/>
      <c r="M101" s="83"/>
      <c r="N101" s="83"/>
    </row>
    <row r="102" spans="1:14" ht="15.75" thickBot="1" x14ac:dyDescent="0.25">
      <c r="A102" s="2" t="s">
        <v>4</v>
      </c>
      <c r="C102" s="129">
        <f>C77+C82+C87+C92+C97</f>
        <v>122192</v>
      </c>
      <c r="D102" s="129">
        <f>D77+D82+D87+D92+D97</f>
        <v>122496</v>
      </c>
      <c r="E102" s="129">
        <f>E77+E82+E87+E92+E97</f>
        <v>122291</v>
      </c>
      <c r="F102" s="104"/>
      <c r="G102" s="104"/>
      <c r="H102" s="104"/>
      <c r="I102" s="104"/>
      <c r="J102" s="104"/>
      <c r="K102" s="104"/>
      <c r="L102" s="104"/>
      <c r="M102" s="104"/>
      <c r="N102" s="104"/>
    </row>
    <row r="103" spans="1:14" ht="45" x14ac:dyDescent="0.2">
      <c r="A103" s="23" t="s">
        <v>355</v>
      </c>
    </row>
    <row r="104" spans="1:14" ht="15.75" thickBot="1" x14ac:dyDescent="0.3"/>
    <row r="105" spans="1:14" ht="15.75" thickBot="1" x14ac:dyDescent="0.25">
      <c r="A105" s="1" t="s">
        <v>356</v>
      </c>
      <c r="C105" s="92">
        <v>44957</v>
      </c>
      <c r="D105" s="92">
        <v>44985</v>
      </c>
      <c r="E105" s="92">
        <v>45016</v>
      </c>
      <c r="F105" s="83"/>
      <c r="G105" s="83"/>
      <c r="H105" s="83"/>
      <c r="I105" s="83"/>
      <c r="J105" s="83"/>
      <c r="K105" s="83"/>
      <c r="L105" s="83"/>
      <c r="M105" s="83"/>
      <c r="N105" s="83"/>
    </row>
    <row r="106" spans="1:14" ht="15.75" thickBot="1" x14ac:dyDescent="0.25">
      <c r="A106" s="2" t="s">
        <v>4</v>
      </c>
      <c r="C106" s="129">
        <v>106111</v>
      </c>
      <c r="D106" s="129">
        <v>106369</v>
      </c>
      <c r="E106" s="129">
        <v>106311</v>
      </c>
      <c r="F106" s="104"/>
      <c r="G106" s="104"/>
      <c r="H106" s="104"/>
      <c r="I106" s="104"/>
      <c r="J106" s="104"/>
      <c r="K106" s="104"/>
      <c r="L106" s="104"/>
      <c r="M106" s="104"/>
      <c r="N106" s="104"/>
    </row>
    <row r="107" spans="1:14" ht="45" x14ac:dyDescent="0.2">
      <c r="A107" s="2" t="s">
        <v>357</v>
      </c>
    </row>
    <row r="108" spans="1:14" ht="60" x14ac:dyDescent="0.2">
      <c r="A108" s="23" t="s">
        <v>358</v>
      </c>
    </row>
    <row r="109" spans="1:14" x14ac:dyDescent="0.2">
      <c r="A109" s="36" t="s">
        <v>359</v>
      </c>
    </row>
    <row r="110" spans="1:14" ht="15.75" thickBot="1" x14ac:dyDescent="0.3"/>
    <row r="111" spans="1:14" ht="15.75" thickBot="1" x14ac:dyDescent="0.25">
      <c r="A111" s="1" t="s">
        <v>360</v>
      </c>
      <c r="C111" s="92">
        <v>44957</v>
      </c>
      <c r="D111" s="92">
        <v>44985</v>
      </c>
      <c r="E111" s="92">
        <v>45016</v>
      </c>
      <c r="F111" s="83"/>
      <c r="G111" s="83"/>
      <c r="H111" s="83"/>
      <c r="I111" s="83"/>
      <c r="J111" s="83"/>
      <c r="K111" s="83"/>
      <c r="L111" s="83"/>
      <c r="M111" s="83"/>
      <c r="N111" s="83"/>
    </row>
    <row r="112" spans="1:14" ht="15.75" thickBot="1" x14ac:dyDescent="0.25">
      <c r="A112" s="2" t="s">
        <v>4</v>
      </c>
      <c r="C112" s="129">
        <v>6926</v>
      </c>
      <c r="D112" s="129">
        <v>6933</v>
      </c>
      <c r="E112" s="129">
        <v>7003</v>
      </c>
      <c r="F112" s="66"/>
      <c r="G112" s="104"/>
      <c r="H112" s="104"/>
      <c r="I112" s="104"/>
      <c r="J112" s="104"/>
      <c r="K112" s="104"/>
      <c r="L112" s="104"/>
      <c r="M112" s="104"/>
      <c r="N112" s="104"/>
    </row>
    <row r="113" spans="1:14" ht="45" x14ac:dyDescent="0.2">
      <c r="A113" s="2" t="s">
        <v>361</v>
      </c>
    </row>
    <row r="114" spans="1:14" ht="60" x14ac:dyDescent="0.2">
      <c r="A114" s="23" t="s">
        <v>362</v>
      </c>
    </row>
    <row r="115" spans="1:14" x14ac:dyDescent="0.2">
      <c r="A115" s="27" t="s">
        <v>363</v>
      </c>
    </row>
    <row r="116" spans="1:14" ht="15.75" thickBot="1" x14ac:dyDescent="0.3"/>
    <row r="117" spans="1:14" ht="15.75" thickBot="1" x14ac:dyDescent="0.25">
      <c r="A117" s="1" t="s">
        <v>364</v>
      </c>
      <c r="C117" s="92">
        <v>44957</v>
      </c>
      <c r="D117" s="92">
        <v>44985</v>
      </c>
      <c r="E117" s="92">
        <v>45016</v>
      </c>
      <c r="F117" s="83"/>
      <c r="G117" s="83"/>
      <c r="H117" s="83"/>
      <c r="I117" s="83"/>
      <c r="J117" s="83"/>
      <c r="K117" s="83"/>
      <c r="L117" s="83"/>
      <c r="M117" s="83"/>
      <c r="N117" s="83"/>
    </row>
    <row r="118" spans="1:14" ht="15.75" thickBot="1" x14ac:dyDescent="0.25">
      <c r="A118" s="2" t="s">
        <v>4</v>
      </c>
      <c r="C118" s="98">
        <v>506</v>
      </c>
      <c r="D118" s="98">
        <v>512</v>
      </c>
      <c r="E118" s="98">
        <v>529</v>
      </c>
      <c r="F118" s="66"/>
      <c r="G118" s="66"/>
      <c r="H118" s="66"/>
      <c r="I118" s="66"/>
      <c r="J118" s="66"/>
      <c r="K118" s="66"/>
      <c r="L118" s="66"/>
      <c r="M118" s="66"/>
      <c r="N118" s="66"/>
    </row>
    <row r="119" spans="1:14" ht="45" x14ac:dyDescent="0.2">
      <c r="A119" s="2" t="s">
        <v>365</v>
      </c>
    </row>
    <row r="120" spans="1:14" ht="60" x14ac:dyDescent="0.2">
      <c r="A120" s="23" t="s">
        <v>366</v>
      </c>
    </row>
    <row r="121" spans="1:14" x14ac:dyDescent="0.2">
      <c r="A121" s="27" t="s">
        <v>367</v>
      </c>
    </row>
    <row r="122" spans="1:14" ht="15.75" thickBot="1" x14ac:dyDescent="0.3"/>
    <row r="123" spans="1:14" ht="15.75" thickBot="1" x14ac:dyDescent="0.25">
      <c r="A123" s="1" t="s">
        <v>368</v>
      </c>
      <c r="C123" s="92">
        <v>44957</v>
      </c>
      <c r="D123" s="92">
        <v>44985</v>
      </c>
      <c r="E123" s="92">
        <v>45016</v>
      </c>
      <c r="F123" s="83"/>
      <c r="G123" s="83"/>
      <c r="H123" s="83"/>
      <c r="I123" s="83"/>
      <c r="J123" s="83"/>
      <c r="K123" s="83"/>
      <c r="L123" s="83"/>
      <c r="M123" s="83"/>
      <c r="N123" s="83"/>
    </row>
    <row r="124" spans="1:14" ht="15.75" thickBot="1" x14ac:dyDescent="0.25">
      <c r="A124" s="1" t="s">
        <v>369</v>
      </c>
      <c r="C124" s="129">
        <v>7042</v>
      </c>
      <c r="D124" s="129">
        <v>7039</v>
      </c>
      <c r="E124" s="129">
        <v>7048</v>
      </c>
      <c r="F124" s="104"/>
      <c r="G124" s="104"/>
      <c r="H124" s="104"/>
      <c r="I124" s="104"/>
      <c r="J124" s="104"/>
      <c r="K124" s="104"/>
      <c r="L124" s="104"/>
      <c r="M124" s="104"/>
      <c r="N124" s="104"/>
    </row>
    <row r="125" spans="1:14" x14ac:dyDescent="0.2">
      <c r="A125" s="2" t="s">
        <v>4</v>
      </c>
    </row>
    <row r="126" spans="1:14" ht="30" x14ac:dyDescent="0.2">
      <c r="A126" s="2" t="s">
        <v>370</v>
      </c>
    </row>
    <row r="127" spans="1:14" ht="60" x14ac:dyDescent="0.2">
      <c r="A127" s="23" t="s">
        <v>371</v>
      </c>
    </row>
    <row r="128" spans="1:14" x14ac:dyDescent="0.2">
      <c r="A128" s="27" t="s">
        <v>372</v>
      </c>
    </row>
    <row r="129" spans="1:14" ht="15.75" thickBot="1" x14ac:dyDescent="0.3"/>
    <row r="130" spans="1:14" ht="15.75" thickBot="1" x14ac:dyDescent="0.25">
      <c r="A130" s="1" t="s">
        <v>373</v>
      </c>
      <c r="C130" s="92">
        <v>44592</v>
      </c>
      <c r="D130" s="92">
        <v>44620</v>
      </c>
      <c r="E130" s="92">
        <v>44651</v>
      </c>
      <c r="F130" s="83"/>
      <c r="G130" s="83"/>
      <c r="H130" s="83"/>
      <c r="I130" s="83"/>
      <c r="J130" s="83"/>
      <c r="K130" s="83"/>
      <c r="L130" s="83"/>
      <c r="M130" s="83"/>
      <c r="N130" s="83"/>
    </row>
    <row r="131" spans="1:14" ht="15.75" thickBot="1" x14ac:dyDescent="0.25">
      <c r="A131" s="2" t="s">
        <v>4</v>
      </c>
      <c r="C131" s="98">
        <v>276</v>
      </c>
      <c r="D131" s="98">
        <v>277</v>
      </c>
      <c r="E131" s="98">
        <v>280</v>
      </c>
      <c r="F131" s="66"/>
      <c r="G131" s="66"/>
      <c r="H131" s="66"/>
      <c r="I131" s="66"/>
      <c r="J131" s="66"/>
      <c r="K131" s="66"/>
      <c r="L131" s="66"/>
      <c r="M131" s="66"/>
      <c r="N131" s="66"/>
    </row>
    <row r="132" spans="1:14" ht="30" x14ac:dyDescent="0.2">
      <c r="A132" s="2" t="s">
        <v>374</v>
      </c>
    </row>
    <row r="133" spans="1:14" ht="60" x14ac:dyDescent="0.2">
      <c r="A133" s="23" t="s">
        <v>375</v>
      </c>
    </row>
    <row r="134" spans="1:14" x14ac:dyDescent="0.2">
      <c r="A134" s="27" t="s">
        <v>376</v>
      </c>
    </row>
    <row r="135" spans="1:14" ht="15.75" thickBot="1" x14ac:dyDescent="0.3"/>
    <row r="136" spans="1:14" ht="15.75" thickBot="1" x14ac:dyDescent="0.25">
      <c r="A136" s="29" t="s">
        <v>377</v>
      </c>
      <c r="C136" s="92">
        <v>44592</v>
      </c>
      <c r="D136" s="92">
        <v>44620</v>
      </c>
      <c r="E136" s="92">
        <v>44651</v>
      </c>
      <c r="F136" s="83"/>
      <c r="G136" s="83"/>
      <c r="H136" s="83"/>
      <c r="I136" s="83"/>
      <c r="J136" s="83"/>
      <c r="K136" s="83"/>
      <c r="L136" s="83"/>
      <c r="M136" s="83"/>
      <c r="N136" s="83"/>
    </row>
    <row r="137" spans="1:14" ht="15.75" thickBot="1" x14ac:dyDescent="0.25">
      <c r="A137" s="2" t="s">
        <v>4</v>
      </c>
      <c r="C137" s="129">
        <f>C106+C112+C118+C124+C131</f>
        <v>120861</v>
      </c>
      <c r="D137" s="129">
        <f t="shared" ref="D137" si="0">D106+D112+D118+D124+D131</f>
        <v>121130</v>
      </c>
      <c r="E137" s="129">
        <f>E106+E112+E118+E124+E131</f>
        <v>121171</v>
      </c>
      <c r="F137" s="104"/>
      <c r="G137" s="104"/>
      <c r="H137" s="104"/>
      <c r="I137" s="104"/>
      <c r="J137" s="104"/>
      <c r="K137" s="104"/>
      <c r="L137" s="104"/>
      <c r="M137" s="104"/>
      <c r="N137" s="104"/>
    </row>
    <row r="138" spans="1:14" ht="60" x14ac:dyDescent="0.2">
      <c r="A138" s="23" t="s">
        <v>378</v>
      </c>
    </row>
    <row r="139" spans="1:14" x14ac:dyDescent="0.2">
      <c r="A139" s="27" t="s">
        <v>379</v>
      </c>
    </row>
    <row r="141" spans="1:14" x14ac:dyDescent="0.25">
      <c r="A141" s="37" t="s">
        <v>380</v>
      </c>
    </row>
    <row r="142" spans="1:14" ht="15.75" thickBot="1" x14ac:dyDescent="0.3"/>
    <row r="143" spans="1:14" ht="15.75" thickBot="1" x14ac:dyDescent="0.25">
      <c r="A143" s="1" t="s">
        <v>381</v>
      </c>
      <c r="C143" s="92">
        <v>44957</v>
      </c>
      <c r="D143" s="92">
        <v>44985</v>
      </c>
      <c r="E143" s="92">
        <v>45016</v>
      </c>
      <c r="F143" s="83"/>
      <c r="G143" s="83"/>
      <c r="H143" s="83"/>
      <c r="I143" s="83"/>
      <c r="J143" s="83"/>
      <c r="K143" s="83"/>
      <c r="L143" s="83"/>
      <c r="M143" s="83"/>
      <c r="N143" s="83"/>
    </row>
    <row r="144" spans="1:14" ht="15.75" thickBot="1" x14ac:dyDescent="0.25">
      <c r="A144" s="2" t="s">
        <v>4</v>
      </c>
      <c r="C144" s="129">
        <v>110177</v>
      </c>
      <c r="D144" s="129">
        <v>110446</v>
      </c>
      <c r="E144" s="129">
        <v>110204</v>
      </c>
      <c r="F144" s="104"/>
      <c r="G144" s="104"/>
      <c r="H144" s="104"/>
      <c r="I144" s="104"/>
      <c r="J144" s="104"/>
      <c r="K144" s="104"/>
      <c r="L144" s="104"/>
      <c r="M144" s="104"/>
      <c r="N144" s="104"/>
    </row>
    <row r="145" spans="1:14" ht="75" x14ac:dyDescent="0.2">
      <c r="A145" s="23" t="s">
        <v>382</v>
      </c>
    </row>
    <row r="146" spans="1:14" ht="15.75" thickBot="1" x14ac:dyDescent="0.3"/>
    <row r="147" spans="1:14" ht="15.75" thickBot="1" x14ac:dyDescent="0.25">
      <c r="A147" s="1" t="s">
        <v>383</v>
      </c>
      <c r="C147" s="92">
        <v>44957</v>
      </c>
      <c r="D147" s="92">
        <v>44985</v>
      </c>
      <c r="E147" s="92">
        <v>45016</v>
      </c>
      <c r="F147" s="83"/>
      <c r="G147" s="83"/>
      <c r="H147" s="83"/>
      <c r="I147" s="83"/>
      <c r="J147" s="83"/>
      <c r="K147" s="83"/>
      <c r="L147" s="83"/>
      <c r="M147" s="83"/>
      <c r="N147" s="83"/>
    </row>
    <row r="148" spans="1:14" ht="15.75" thickBot="1" x14ac:dyDescent="0.25">
      <c r="A148" s="2" t="s">
        <v>4</v>
      </c>
      <c r="C148" s="129">
        <v>7220</v>
      </c>
      <c r="D148" s="129">
        <v>7238</v>
      </c>
      <c r="E148" s="129">
        <v>7325</v>
      </c>
      <c r="F148" s="104"/>
      <c r="G148" s="104"/>
      <c r="H148" s="104"/>
      <c r="I148" s="104"/>
      <c r="J148" s="104"/>
      <c r="K148" s="104"/>
      <c r="L148" s="104"/>
      <c r="M148" s="104"/>
      <c r="N148" s="104"/>
    </row>
    <row r="149" spans="1:14" ht="60" x14ac:dyDescent="0.2">
      <c r="A149" s="23" t="s">
        <v>384</v>
      </c>
    </row>
    <row r="150" spans="1:14" ht="15.75" thickBot="1" x14ac:dyDescent="0.3"/>
    <row r="151" spans="1:14" ht="15.75" thickBot="1" x14ac:dyDescent="0.25">
      <c r="A151" s="1" t="s">
        <v>385</v>
      </c>
      <c r="C151" s="92">
        <v>44957</v>
      </c>
      <c r="D151" s="92">
        <v>44985</v>
      </c>
      <c r="E151" s="92">
        <v>45016</v>
      </c>
      <c r="F151" s="83"/>
      <c r="G151" s="83"/>
      <c r="H151" s="83"/>
      <c r="I151" s="83"/>
      <c r="J151" s="83"/>
      <c r="K151" s="83"/>
      <c r="L151" s="83"/>
      <c r="M151" s="83"/>
      <c r="N151" s="83"/>
    </row>
    <row r="152" spans="1:14" ht="15.75" thickBot="1" x14ac:dyDescent="0.25">
      <c r="A152" s="2" t="s">
        <v>4</v>
      </c>
      <c r="C152" s="98">
        <v>522</v>
      </c>
      <c r="D152" s="98">
        <v>534</v>
      </c>
      <c r="E152" s="98">
        <v>548</v>
      </c>
      <c r="F152" s="66"/>
      <c r="G152" s="66"/>
      <c r="H152" s="66"/>
      <c r="I152" s="66"/>
      <c r="J152" s="66"/>
      <c r="K152" s="66"/>
      <c r="L152" s="66"/>
      <c r="M152" s="66"/>
      <c r="N152" s="66"/>
    </row>
    <row r="153" spans="1:14" ht="60" x14ac:dyDescent="0.2">
      <c r="A153" s="23" t="s">
        <v>386</v>
      </c>
    </row>
    <row r="154" spans="1:14" ht="15.75" thickBot="1" x14ac:dyDescent="0.3"/>
    <row r="155" spans="1:14" ht="15.75" thickBot="1" x14ac:dyDescent="0.25">
      <c r="A155" s="1" t="s">
        <v>387</v>
      </c>
      <c r="C155" s="92">
        <v>44957</v>
      </c>
      <c r="D155" s="92">
        <v>44985</v>
      </c>
      <c r="E155" s="92">
        <v>45016</v>
      </c>
      <c r="F155" s="83"/>
      <c r="G155" s="83"/>
      <c r="H155" s="83"/>
      <c r="I155" s="83"/>
      <c r="J155" s="83"/>
      <c r="K155" s="83"/>
      <c r="L155" s="83"/>
      <c r="M155" s="83"/>
      <c r="N155" s="83"/>
    </row>
    <row r="156" spans="1:14" ht="15.75" thickBot="1" x14ac:dyDescent="0.25">
      <c r="A156" s="2" t="s">
        <v>4</v>
      </c>
      <c r="C156" s="129">
        <v>7353</v>
      </c>
      <c r="D156" s="129">
        <v>7354</v>
      </c>
      <c r="E156" s="129">
        <v>7362</v>
      </c>
      <c r="F156" s="104"/>
      <c r="G156" s="104"/>
      <c r="H156" s="104"/>
      <c r="I156" s="104"/>
      <c r="J156" s="104"/>
      <c r="K156" s="104"/>
      <c r="L156" s="104"/>
      <c r="M156" s="104"/>
      <c r="N156" s="104"/>
    </row>
    <row r="157" spans="1:14" ht="60" x14ac:dyDescent="0.2">
      <c r="A157" s="23" t="s">
        <v>388</v>
      </c>
    </row>
    <row r="158" spans="1:14" ht="15.75" thickBot="1" x14ac:dyDescent="0.3"/>
    <row r="159" spans="1:14" ht="15.75" thickBot="1" x14ac:dyDescent="0.25">
      <c r="A159" s="1" t="s">
        <v>389</v>
      </c>
      <c r="C159" s="92">
        <v>44957</v>
      </c>
      <c r="D159" s="92">
        <v>44985</v>
      </c>
      <c r="E159" s="92">
        <v>45016</v>
      </c>
      <c r="F159" s="83"/>
      <c r="G159" s="83"/>
      <c r="H159" s="83"/>
      <c r="I159" s="83"/>
      <c r="J159" s="83"/>
      <c r="K159" s="83"/>
      <c r="L159" s="83"/>
      <c r="M159" s="83"/>
      <c r="N159" s="83"/>
    </row>
    <row r="160" spans="1:14" ht="15.75" thickBot="1" x14ac:dyDescent="0.25">
      <c r="A160" s="2" t="s">
        <v>4</v>
      </c>
      <c r="C160" s="98">
        <v>279</v>
      </c>
      <c r="D160" s="98">
        <v>279</v>
      </c>
      <c r="E160" s="98">
        <v>279</v>
      </c>
      <c r="F160" s="66"/>
      <c r="G160" s="66"/>
      <c r="H160" s="66"/>
      <c r="I160" s="66"/>
      <c r="J160" s="66"/>
      <c r="K160" s="66"/>
      <c r="L160" s="66"/>
      <c r="M160" s="66"/>
      <c r="N160" s="66"/>
    </row>
    <row r="161" spans="1:14" ht="60" x14ac:dyDescent="0.2">
      <c r="A161" s="4" t="s">
        <v>390</v>
      </c>
    </row>
    <row r="162" spans="1:14" ht="15.75" thickBot="1" x14ac:dyDescent="0.3"/>
    <row r="163" spans="1:14" ht="15.75" thickBot="1" x14ac:dyDescent="0.25">
      <c r="A163" s="6" t="s">
        <v>391</v>
      </c>
      <c r="C163" s="92">
        <v>44957</v>
      </c>
      <c r="D163" s="92">
        <v>44985</v>
      </c>
      <c r="E163" s="92">
        <v>45016</v>
      </c>
      <c r="F163" s="83"/>
      <c r="G163" s="83"/>
      <c r="H163" s="83"/>
      <c r="I163" s="83"/>
      <c r="J163" s="83"/>
      <c r="K163" s="83"/>
      <c r="L163" s="83"/>
      <c r="M163" s="83"/>
      <c r="N163" s="83"/>
    </row>
    <row r="164" spans="1:14" ht="15.75" thickBot="1" x14ac:dyDescent="0.25">
      <c r="A164" s="2" t="s">
        <v>4</v>
      </c>
      <c r="C164" s="129">
        <f>C160+C156+C152+C148++C144</f>
        <v>125551</v>
      </c>
      <c r="D164" s="129">
        <f>D160+D156+D152+D148++D144</f>
        <v>125851</v>
      </c>
      <c r="E164" s="129">
        <f>E160+E156+E152+E148++E144</f>
        <v>125718</v>
      </c>
      <c r="F164" s="104"/>
      <c r="G164" s="104"/>
      <c r="H164" s="104"/>
      <c r="I164" s="104"/>
      <c r="J164" s="104"/>
      <c r="K164" s="104"/>
      <c r="L164" s="104"/>
      <c r="M164" s="104"/>
      <c r="N164" s="104"/>
    </row>
    <row r="165" spans="1:14" ht="30" x14ac:dyDescent="0.2">
      <c r="A165" s="23" t="s">
        <v>392</v>
      </c>
    </row>
    <row r="166" spans="1:14" x14ac:dyDescent="0.2">
      <c r="A166" s="1"/>
    </row>
    <row r="167" spans="1:14" ht="15.75" thickBot="1" x14ac:dyDescent="0.3"/>
    <row r="168" spans="1:14" ht="15.75" thickBot="1" x14ac:dyDescent="0.25">
      <c r="A168" s="1" t="s">
        <v>393</v>
      </c>
      <c r="C168" s="92">
        <v>44957</v>
      </c>
      <c r="D168" s="92">
        <v>44985</v>
      </c>
      <c r="E168" s="92">
        <v>45016</v>
      </c>
      <c r="F168" s="83"/>
      <c r="G168" s="83"/>
      <c r="H168" s="83"/>
      <c r="I168" s="83"/>
      <c r="J168" s="83"/>
      <c r="K168" s="83"/>
      <c r="L168" s="83"/>
      <c r="M168" s="83"/>
      <c r="N168" s="83"/>
    </row>
    <row r="169" spans="1:14" ht="15.75" thickBot="1" x14ac:dyDescent="0.25">
      <c r="A169" s="2" t="s">
        <v>4</v>
      </c>
      <c r="C169" s="130">
        <v>18505993.34</v>
      </c>
      <c r="D169" s="130">
        <v>19033353.559999999</v>
      </c>
      <c r="E169" s="130">
        <v>17912841.030000001</v>
      </c>
      <c r="F169" s="75"/>
      <c r="G169" s="75"/>
      <c r="H169" s="75"/>
      <c r="I169" s="75"/>
      <c r="J169" s="75"/>
      <c r="K169" s="75"/>
      <c r="L169" s="75"/>
      <c r="M169" s="75"/>
      <c r="N169" s="75"/>
    </row>
    <row r="170" spans="1:14" s="42" customFormat="1" ht="45" x14ac:dyDescent="0.2">
      <c r="A170" s="73" t="s">
        <v>394</v>
      </c>
      <c r="C170" s="66"/>
      <c r="D170" s="66"/>
      <c r="E170" s="66"/>
      <c r="F170" s="66"/>
      <c r="G170" s="66"/>
      <c r="H170" s="66"/>
      <c r="I170" s="66"/>
      <c r="J170" s="66"/>
      <c r="K170" s="66"/>
      <c r="L170" s="66"/>
      <c r="M170" s="66"/>
      <c r="N170" s="66"/>
    </row>
    <row r="171" spans="1:14" ht="15.75" thickBot="1" x14ac:dyDescent="0.3"/>
    <row r="172" spans="1:14" ht="30.75" thickBot="1" x14ac:dyDescent="0.25">
      <c r="A172" s="1" t="s">
        <v>395</v>
      </c>
      <c r="C172" s="92">
        <v>44957</v>
      </c>
      <c r="D172" s="92">
        <v>44985</v>
      </c>
      <c r="E172" s="92">
        <v>45016</v>
      </c>
      <c r="F172" s="83"/>
      <c r="G172" s="83"/>
      <c r="H172" s="83"/>
      <c r="I172" s="83"/>
      <c r="J172" s="83"/>
      <c r="K172" s="83"/>
      <c r="L172" s="83"/>
      <c r="M172" s="83"/>
      <c r="N172" s="83"/>
    </row>
    <row r="173" spans="1:14" ht="15.75" thickBot="1" x14ac:dyDescent="0.25">
      <c r="A173" s="2" t="s">
        <v>4</v>
      </c>
      <c r="C173" s="130">
        <v>3823773.14</v>
      </c>
      <c r="D173" s="130">
        <v>3929955.83</v>
      </c>
      <c r="E173" s="130">
        <v>3709903.55</v>
      </c>
      <c r="F173" s="75"/>
      <c r="G173" s="75"/>
      <c r="H173" s="75"/>
      <c r="I173" s="75"/>
      <c r="J173" s="75"/>
      <c r="K173" s="75"/>
      <c r="L173" s="75"/>
      <c r="M173" s="75"/>
      <c r="N173" s="75"/>
    </row>
    <row r="174" spans="1:14" s="42" customFormat="1" ht="45" x14ac:dyDescent="0.2">
      <c r="A174" s="73" t="s">
        <v>396</v>
      </c>
      <c r="C174" s="66"/>
      <c r="D174" s="66"/>
      <c r="E174" s="66"/>
      <c r="F174" s="66"/>
      <c r="G174" s="66"/>
      <c r="H174" s="66"/>
      <c r="I174" s="66"/>
      <c r="J174" s="66"/>
      <c r="K174" s="66"/>
      <c r="L174" s="66"/>
      <c r="M174" s="66"/>
      <c r="N174" s="66"/>
    </row>
    <row r="175" spans="1:14" ht="15.75" thickBot="1" x14ac:dyDescent="0.3"/>
    <row r="176" spans="1:14" ht="30.75" thickBot="1" x14ac:dyDescent="0.25">
      <c r="A176" s="1" t="s">
        <v>397</v>
      </c>
      <c r="C176" s="92">
        <v>44957</v>
      </c>
      <c r="D176" s="92">
        <v>44985</v>
      </c>
      <c r="E176" s="92">
        <v>45016</v>
      </c>
      <c r="F176" s="83"/>
      <c r="G176" s="83"/>
      <c r="H176" s="83"/>
      <c r="I176" s="83"/>
      <c r="J176" s="83"/>
      <c r="K176" s="83"/>
      <c r="L176" s="83"/>
      <c r="M176" s="83"/>
      <c r="N176" s="83"/>
    </row>
    <row r="177" spans="1:14" ht="15.75" thickBot="1" x14ac:dyDescent="0.25">
      <c r="A177" s="2" t="s">
        <v>4</v>
      </c>
      <c r="C177" s="130">
        <v>3400313.54</v>
      </c>
      <c r="D177" s="130">
        <v>3496599.5</v>
      </c>
      <c r="E177" s="130">
        <v>3300584.91</v>
      </c>
      <c r="F177" s="75"/>
      <c r="G177" s="75"/>
      <c r="H177" s="75"/>
      <c r="I177" s="75"/>
      <c r="J177" s="75"/>
      <c r="K177" s="75"/>
      <c r="L177" s="75"/>
      <c r="M177" s="75"/>
      <c r="N177" s="75"/>
    </row>
    <row r="178" spans="1:14" s="42" customFormat="1" ht="45" x14ac:dyDescent="0.2">
      <c r="A178" s="73" t="s">
        <v>398</v>
      </c>
      <c r="C178" s="66"/>
      <c r="D178" s="66"/>
      <c r="E178" s="66"/>
      <c r="F178" s="66"/>
      <c r="G178" s="66"/>
      <c r="H178" s="66"/>
      <c r="I178" s="66"/>
      <c r="J178" s="66"/>
      <c r="K178" s="66"/>
      <c r="L178" s="66"/>
      <c r="M178" s="66"/>
      <c r="N178" s="66"/>
    </row>
    <row r="179" spans="1:14" ht="15.75" thickBot="1" x14ac:dyDescent="0.3"/>
    <row r="180" spans="1:14" ht="15.75" thickBot="1" x14ac:dyDescent="0.25">
      <c r="A180" s="1" t="s">
        <v>399</v>
      </c>
      <c r="C180" s="92">
        <v>44957</v>
      </c>
      <c r="D180" s="92">
        <v>44985</v>
      </c>
      <c r="E180" s="92">
        <v>45016</v>
      </c>
      <c r="F180" s="83"/>
      <c r="G180" s="83"/>
      <c r="H180" s="83"/>
      <c r="I180" s="83"/>
      <c r="J180" s="83"/>
      <c r="K180" s="83"/>
      <c r="L180" s="83"/>
      <c r="M180" s="83"/>
      <c r="N180" s="83"/>
    </row>
    <row r="181" spans="1:14" ht="15.75" thickBot="1" x14ac:dyDescent="0.25">
      <c r="A181" s="2" t="s">
        <v>4</v>
      </c>
      <c r="C181" s="130">
        <v>4000779.95</v>
      </c>
      <c r="D181" s="130">
        <v>3950082.65</v>
      </c>
      <c r="E181" s="130">
        <v>3754095.04</v>
      </c>
      <c r="F181" s="75"/>
      <c r="G181" s="75"/>
      <c r="H181" s="75"/>
      <c r="I181" s="75"/>
      <c r="J181" s="75"/>
      <c r="K181" s="75"/>
      <c r="L181" s="75"/>
      <c r="M181" s="75"/>
      <c r="N181" s="75"/>
    </row>
    <row r="182" spans="1:14" s="42" customFormat="1" ht="45" x14ac:dyDescent="0.2">
      <c r="A182" s="73" t="s">
        <v>400</v>
      </c>
      <c r="C182" s="66"/>
      <c r="D182" s="66"/>
      <c r="E182" s="66"/>
      <c r="F182" s="66"/>
      <c r="G182" s="66"/>
      <c r="H182" s="66"/>
      <c r="I182" s="66"/>
      <c r="J182" s="66"/>
      <c r="K182" s="66"/>
      <c r="L182" s="66"/>
      <c r="M182" s="66"/>
      <c r="N182" s="66"/>
    </row>
    <row r="183" spans="1:14" ht="15.75" thickBot="1" x14ac:dyDescent="0.3"/>
    <row r="184" spans="1:14" ht="30.75" thickBot="1" x14ac:dyDescent="0.25">
      <c r="A184" s="1" t="s">
        <v>401</v>
      </c>
      <c r="C184" s="92">
        <v>44957</v>
      </c>
      <c r="D184" s="92">
        <v>44985</v>
      </c>
      <c r="E184" s="92">
        <v>45016</v>
      </c>
      <c r="F184" s="83"/>
      <c r="G184" s="83"/>
      <c r="H184" s="83"/>
      <c r="I184" s="83"/>
      <c r="J184" s="83"/>
      <c r="K184" s="83"/>
      <c r="L184" s="83"/>
      <c r="M184" s="83"/>
      <c r="N184" s="83"/>
    </row>
    <row r="185" spans="1:14" ht="15.75" thickBot="1" x14ac:dyDescent="0.25">
      <c r="A185" s="2" t="s">
        <v>4</v>
      </c>
      <c r="C185" s="130">
        <v>819573.97</v>
      </c>
      <c r="D185" s="130">
        <v>808811.85</v>
      </c>
      <c r="E185" s="130">
        <v>768738.86</v>
      </c>
      <c r="F185" s="75"/>
      <c r="G185" s="75"/>
      <c r="H185" s="75"/>
      <c r="I185" s="75"/>
      <c r="J185" s="75"/>
      <c r="K185" s="75"/>
      <c r="L185" s="75"/>
      <c r="M185" s="75"/>
      <c r="N185" s="75"/>
    </row>
    <row r="186" spans="1:14" s="42" customFormat="1" ht="45" x14ac:dyDescent="0.2">
      <c r="A186" s="73" t="s">
        <v>402</v>
      </c>
      <c r="C186" s="66"/>
      <c r="D186" s="66"/>
      <c r="E186" s="66"/>
      <c r="F186" s="66"/>
      <c r="G186" s="66"/>
      <c r="H186" s="66"/>
      <c r="I186" s="66"/>
      <c r="J186" s="66"/>
      <c r="K186" s="66"/>
      <c r="L186" s="66"/>
      <c r="M186" s="66"/>
      <c r="N186" s="66"/>
    </row>
    <row r="187" spans="1:14" ht="15.75" thickBot="1" x14ac:dyDescent="0.3"/>
    <row r="188" spans="1:14" ht="30.75" thickBot="1" x14ac:dyDescent="0.25">
      <c r="A188" s="1" t="s">
        <v>403</v>
      </c>
      <c r="C188" s="92">
        <v>44957</v>
      </c>
      <c r="D188" s="92">
        <v>44985</v>
      </c>
      <c r="E188" s="92">
        <v>45016</v>
      </c>
      <c r="F188" s="83"/>
      <c r="G188" s="83"/>
      <c r="H188" s="83"/>
      <c r="I188" s="83"/>
      <c r="J188" s="83"/>
      <c r="K188" s="83"/>
      <c r="L188" s="83"/>
      <c r="M188" s="83"/>
      <c r="N188" s="83"/>
    </row>
    <row r="189" spans="1:14" ht="15.75" thickBot="1" x14ac:dyDescent="0.25">
      <c r="A189" s="2" t="s">
        <v>4</v>
      </c>
      <c r="C189" s="130">
        <v>711961.4</v>
      </c>
      <c r="D189" s="130">
        <v>705635.97</v>
      </c>
      <c r="E189" s="130">
        <v>671336.46</v>
      </c>
      <c r="F189" s="75"/>
      <c r="G189" s="75"/>
      <c r="H189" s="75"/>
      <c r="I189" s="75"/>
      <c r="J189" s="75"/>
      <c r="K189" s="75"/>
      <c r="L189" s="75"/>
      <c r="M189" s="75"/>
      <c r="N189" s="75"/>
    </row>
    <row r="190" spans="1:14" s="42" customFormat="1" ht="45" x14ac:dyDescent="0.2">
      <c r="A190" s="71" t="s">
        <v>404</v>
      </c>
      <c r="C190" s="66"/>
      <c r="D190" s="66"/>
      <c r="E190" s="66"/>
      <c r="F190" s="66"/>
      <c r="G190" s="66"/>
      <c r="H190" s="66"/>
      <c r="I190" s="66"/>
      <c r="J190" s="66"/>
      <c r="K190" s="66"/>
      <c r="L190" s="66"/>
      <c r="M190" s="66"/>
      <c r="N190" s="66"/>
    </row>
    <row r="191" spans="1:14" ht="15.75" thickBot="1" x14ac:dyDescent="0.3"/>
    <row r="192" spans="1:14" ht="15.75" thickBot="1" x14ac:dyDescent="0.25">
      <c r="A192" s="1" t="s">
        <v>405</v>
      </c>
      <c r="C192" s="92">
        <v>44957</v>
      </c>
      <c r="D192" s="92">
        <v>44985</v>
      </c>
      <c r="E192" s="92">
        <v>45016</v>
      </c>
      <c r="F192" s="83"/>
      <c r="G192" s="83"/>
      <c r="H192" s="83"/>
      <c r="I192" s="83"/>
      <c r="J192" s="83"/>
      <c r="K192" s="83"/>
      <c r="L192" s="83"/>
      <c r="M192" s="83"/>
      <c r="N192" s="83"/>
    </row>
    <row r="193" spans="1:14" ht="15.75" thickBot="1" x14ac:dyDescent="0.25">
      <c r="A193" s="2" t="s">
        <v>4</v>
      </c>
      <c r="C193" s="130">
        <v>4827159.79</v>
      </c>
      <c r="D193" s="130">
        <v>4671526.7300000004</v>
      </c>
      <c r="E193" s="130">
        <v>5690469.4400000004</v>
      </c>
      <c r="F193" s="75"/>
      <c r="G193" s="75"/>
      <c r="H193" s="75"/>
      <c r="I193" s="75"/>
      <c r="J193" s="75"/>
      <c r="K193" s="75"/>
      <c r="L193" s="75"/>
      <c r="M193" s="75"/>
      <c r="N193" s="75"/>
    </row>
    <row r="194" spans="1:14" s="42" customFormat="1" ht="45" x14ac:dyDescent="0.2">
      <c r="A194" s="73" t="s">
        <v>406</v>
      </c>
      <c r="C194" s="66"/>
      <c r="D194" s="66"/>
      <c r="E194" s="66"/>
      <c r="F194" s="66"/>
      <c r="G194" s="66"/>
      <c r="H194" s="66"/>
      <c r="I194" s="66"/>
      <c r="J194" s="66"/>
      <c r="K194" s="66"/>
      <c r="L194" s="66"/>
      <c r="M194" s="66"/>
      <c r="N194" s="66"/>
    </row>
    <row r="195" spans="1:14" ht="15.75" thickBot="1" x14ac:dyDescent="0.3"/>
    <row r="196" spans="1:14" ht="30.75" thickBot="1" x14ac:dyDescent="0.25">
      <c r="A196" s="1" t="s">
        <v>407</v>
      </c>
      <c r="C196" s="92">
        <v>44957</v>
      </c>
      <c r="D196" s="92">
        <v>44985</v>
      </c>
      <c r="E196" s="92">
        <v>45016</v>
      </c>
      <c r="F196" s="83"/>
      <c r="G196" s="83"/>
      <c r="H196" s="83"/>
      <c r="I196" s="83"/>
      <c r="J196" s="83"/>
      <c r="K196" s="83"/>
      <c r="L196" s="83"/>
      <c r="M196" s="83"/>
      <c r="N196" s="83"/>
    </row>
    <row r="197" spans="1:14" ht="15.75" thickBot="1" x14ac:dyDescent="0.25">
      <c r="A197" s="2" t="s">
        <v>62</v>
      </c>
      <c r="C197" s="130">
        <v>1170049.21</v>
      </c>
      <c r="D197" s="130">
        <v>931776.93</v>
      </c>
      <c r="E197" s="130">
        <v>985060.71</v>
      </c>
      <c r="F197" s="75"/>
      <c r="G197" s="75"/>
      <c r="H197" s="75"/>
      <c r="I197" s="75"/>
      <c r="J197" s="75"/>
      <c r="K197" s="75"/>
      <c r="L197" s="75"/>
      <c r="M197" s="75"/>
      <c r="N197" s="75"/>
    </row>
    <row r="198" spans="1:14" s="42" customFormat="1" ht="45" x14ac:dyDescent="0.2">
      <c r="A198" s="73" t="s">
        <v>408</v>
      </c>
      <c r="C198" s="66"/>
      <c r="D198" s="66">
        <f>C197+D197</f>
        <v>2101826.14</v>
      </c>
      <c r="E198" s="66"/>
      <c r="F198" s="66"/>
      <c r="G198" s="66"/>
      <c r="H198" s="66"/>
      <c r="I198" s="66"/>
      <c r="J198" s="66"/>
      <c r="K198" s="66"/>
      <c r="L198" s="66"/>
      <c r="M198" s="66"/>
      <c r="N198" s="66"/>
    </row>
    <row r="199" spans="1:14" ht="15.75" thickBot="1" x14ac:dyDescent="0.3"/>
    <row r="200" spans="1:14" ht="30.75" thickBot="1" x14ac:dyDescent="0.25">
      <c r="A200" s="1" t="s">
        <v>409</v>
      </c>
      <c r="C200" s="92">
        <v>44957</v>
      </c>
      <c r="D200" s="92">
        <v>44985</v>
      </c>
      <c r="E200" s="92">
        <v>45016</v>
      </c>
      <c r="F200" s="83"/>
      <c r="G200" s="83"/>
      <c r="H200" s="83"/>
      <c r="I200" s="83"/>
      <c r="J200" s="83"/>
      <c r="K200" s="83"/>
      <c r="L200" s="83"/>
      <c r="M200" s="83"/>
      <c r="N200" s="83"/>
    </row>
    <row r="201" spans="1:14" ht="15.75" thickBot="1" x14ac:dyDescent="0.25">
      <c r="A201" s="2" t="s">
        <v>4</v>
      </c>
      <c r="C201" s="130">
        <v>231726.92</v>
      </c>
      <c r="D201" s="130">
        <v>234348.88</v>
      </c>
      <c r="E201" s="130">
        <v>234578.19</v>
      </c>
      <c r="F201" s="75"/>
      <c r="G201" s="75"/>
      <c r="H201" s="75"/>
      <c r="I201" s="75"/>
      <c r="J201" s="75"/>
      <c r="K201" s="75"/>
      <c r="L201" s="75"/>
      <c r="M201" s="75"/>
      <c r="N201" s="75"/>
    </row>
    <row r="202" spans="1:14" s="42" customFormat="1" ht="45" x14ac:dyDescent="0.2">
      <c r="A202" s="73" t="s">
        <v>410</v>
      </c>
      <c r="C202" s="66"/>
      <c r="D202" s="66"/>
      <c r="E202" s="66"/>
      <c r="F202" s="66"/>
      <c r="G202" s="66"/>
      <c r="H202" s="66"/>
      <c r="I202" s="66"/>
      <c r="J202" s="66"/>
      <c r="K202" s="66"/>
      <c r="L202" s="66"/>
      <c r="M202" s="66"/>
      <c r="N202" s="66"/>
    </row>
    <row r="203" spans="1:14" ht="15.75" thickBot="1" x14ac:dyDescent="0.3"/>
    <row r="204" spans="1:14" ht="15.75" thickBot="1" x14ac:dyDescent="0.25">
      <c r="A204" s="1" t="s">
        <v>411</v>
      </c>
      <c r="C204" s="92">
        <v>44957</v>
      </c>
      <c r="D204" s="92">
        <v>44985</v>
      </c>
      <c r="E204" s="92">
        <v>45016</v>
      </c>
      <c r="F204" s="83"/>
      <c r="G204" s="83"/>
      <c r="H204" s="83"/>
      <c r="I204" s="83"/>
      <c r="J204" s="83"/>
      <c r="K204" s="83"/>
      <c r="L204" s="83"/>
      <c r="M204" s="83"/>
      <c r="N204" s="83"/>
    </row>
    <row r="205" spans="1:14" ht="15.75" thickBot="1" x14ac:dyDescent="0.25">
      <c r="A205" s="2" t="s">
        <v>4</v>
      </c>
      <c r="C205" s="130">
        <v>1756852.94</v>
      </c>
      <c r="D205" s="130">
        <v>1778325.68</v>
      </c>
      <c r="E205" s="130">
        <v>1639684.14</v>
      </c>
      <c r="F205" s="75"/>
      <c r="G205" s="75"/>
      <c r="H205" s="75"/>
      <c r="I205" s="75"/>
      <c r="J205" s="75"/>
      <c r="K205" s="75"/>
      <c r="L205" s="75"/>
      <c r="M205" s="75"/>
      <c r="N205" s="75"/>
    </row>
    <row r="206" spans="1:14" s="42" customFormat="1" ht="45" x14ac:dyDescent="0.2">
      <c r="A206" s="73" t="s">
        <v>412</v>
      </c>
      <c r="C206" s="66"/>
      <c r="D206" s="66"/>
      <c r="E206" s="66"/>
      <c r="F206" s="66"/>
      <c r="G206" s="66"/>
      <c r="H206" s="66"/>
      <c r="I206" s="66"/>
      <c r="J206" s="66"/>
      <c r="K206" s="66"/>
      <c r="L206" s="66"/>
      <c r="M206" s="66"/>
      <c r="N206" s="66"/>
    </row>
    <row r="207" spans="1:14" ht="15.75" thickBot="1" x14ac:dyDescent="0.3"/>
    <row r="208" spans="1:14" ht="15.75" thickBot="1" x14ac:dyDescent="0.25">
      <c r="A208" s="1" t="s">
        <v>413</v>
      </c>
      <c r="C208" s="92">
        <v>44957</v>
      </c>
      <c r="D208" s="92">
        <v>44985</v>
      </c>
      <c r="E208" s="92">
        <v>45016</v>
      </c>
      <c r="F208" s="83"/>
      <c r="G208" s="83"/>
      <c r="H208" s="83"/>
      <c r="I208" s="83"/>
      <c r="J208" s="83"/>
      <c r="K208" s="83"/>
      <c r="L208" s="83"/>
      <c r="M208" s="83"/>
      <c r="N208" s="83"/>
    </row>
    <row r="209" spans="1:14" ht="15.75" thickBot="1" x14ac:dyDescent="0.25">
      <c r="A209" s="2" t="s">
        <v>4</v>
      </c>
      <c r="C209" s="130">
        <v>350658.34</v>
      </c>
      <c r="D209" s="130">
        <v>354664.64</v>
      </c>
      <c r="E209" s="130">
        <v>326762.8</v>
      </c>
      <c r="F209" s="75"/>
      <c r="G209" s="75"/>
      <c r="H209" s="75"/>
      <c r="I209" s="75"/>
      <c r="J209" s="75"/>
      <c r="K209" s="75"/>
      <c r="L209" s="75"/>
      <c r="M209" s="75"/>
      <c r="N209" s="75"/>
    </row>
    <row r="210" spans="1:14" s="42" customFormat="1" ht="45" x14ac:dyDescent="0.2">
      <c r="A210" s="73" t="s">
        <v>414</v>
      </c>
      <c r="C210" s="66"/>
      <c r="D210" s="66"/>
      <c r="E210" s="66"/>
      <c r="F210" s="66"/>
      <c r="G210" s="66"/>
      <c r="H210" s="66"/>
      <c r="I210" s="66"/>
      <c r="J210" s="66"/>
      <c r="K210" s="66"/>
      <c r="L210" s="66"/>
      <c r="M210" s="66"/>
      <c r="N210" s="66"/>
    </row>
    <row r="211" spans="1:14" ht="15.75" thickBot="1" x14ac:dyDescent="0.3"/>
    <row r="212" spans="1:14" ht="30.75" thickBot="1" x14ac:dyDescent="0.25">
      <c r="A212" s="1" t="s">
        <v>415</v>
      </c>
      <c r="C212" s="92">
        <v>44957</v>
      </c>
      <c r="D212" s="92">
        <v>44985</v>
      </c>
      <c r="E212" s="92">
        <v>45016</v>
      </c>
      <c r="F212" s="83"/>
      <c r="G212" s="83"/>
      <c r="H212" s="83"/>
      <c r="I212" s="83"/>
      <c r="J212" s="83"/>
      <c r="K212" s="83"/>
      <c r="L212" s="83"/>
      <c r="M212" s="83"/>
      <c r="N212" s="83"/>
    </row>
    <row r="213" spans="1:14" ht="15.75" thickBot="1" x14ac:dyDescent="0.25">
      <c r="A213" s="2" t="s">
        <v>4</v>
      </c>
      <c r="C213" s="130">
        <v>313693.76</v>
      </c>
      <c r="D213" s="130">
        <v>317211.05</v>
      </c>
      <c r="E213" s="130">
        <v>292110.62</v>
      </c>
      <c r="F213" s="75"/>
      <c r="G213" s="75"/>
      <c r="H213" s="75"/>
      <c r="I213" s="75"/>
      <c r="J213" s="75"/>
      <c r="K213" s="75"/>
      <c r="L213" s="75"/>
      <c r="M213" s="75"/>
      <c r="N213" s="75"/>
    </row>
    <row r="214" spans="1:14" s="42" customFormat="1" ht="45" x14ac:dyDescent="0.2">
      <c r="A214" s="73" t="s">
        <v>416</v>
      </c>
      <c r="C214" s="66"/>
      <c r="D214" s="66"/>
      <c r="E214" s="66"/>
      <c r="F214" s="66"/>
      <c r="G214" s="66"/>
      <c r="H214" s="66"/>
      <c r="I214" s="66"/>
      <c r="J214" s="66"/>
      <c r="K214" s="66"/>
      <c r="L214" s="66"/>
      <c r="M214" s="66"/>
      <c r="N214" s="66"/>
    </row>
    <row r="215" spans="1:14" ht="15.75" thickBot="1" x14ac:dyDescent="0.3"/>
    <row r="216" spans="1:14" ht="15.75" thickBot="1" x14ac:dyDescent="0.25">
      <c r="A216" s="1" t="s">
        <v>417</v>
      </c>
      <c r="C216" s="92">
        <v>44957</v>
      </c>
      <c r="D216" s="92">
        <v>44985</v>
      </c>
      <c r="E216" s="92">
        <v>45016</v>
      </c>
      <c r="F216" s="83"/>
      <c r="G216" s="83"/>
      <c r="H216" s="83"/>
      <c r="I216" s="83"/>
      <c r="J216" s="83"/>
      <c r="K216" s="83"/>
      <c r="L216" s="83"/>
      <c r="M216" s="83"/>
      <c r="N216" s="83"/>
    </row>
    <row r="217" spans="1:14" ht="15.75" thickBot="1" x14ac:dyDescent="0.25">
      <c r="A217" s="2" t="s">
        <v>4</v>
      </c>
      <c r="C217" s="130">
        <v>688985.06</v>
      </c>
      <c r="D217" s="130">
        <v>582784.72</v>
      </c>
      <c r="E217" s="130">
        <v>1103435.97</v>
      </c>
      <c r="F217" s="75"/>
      <c r="G217" s="75"/>
      <c r="H217" s="75"/>
      <c r="I217" s="75"/>
      <c r="J217" s="75"/>
      <c r="K217" s="75"/>
      <c r="L217" s="75"/>
      <c r="M217" s="75"/>
      <c r="N217" s="75"/>
    </row>
    <row r="218" spans="1:14" s="42" customFormat="1" ht="45" x14ac:dyDescent="0.2">
      <c r="A218" s="73" t="s">
        <v>418</v>
      </c>
      <c r="C218" s="66"/>
      <c r="D218" s="66"/>
      <c r="E218" s="66"/>
      <c r="F218" s="66"/>
      <c r="G218" s="66"/>
      <c r="H218" s="66"/>
      <c r="I218" s="66"/>
      <c r="J218" s="66"/>
      <c r="K218" s="66"/>
      <c r="L218" s="66"/>
      <c r="M218" s="66"/>
      <c r="N218" s="66"/>
    </row>
    <row r="219" spans="1:14" ht="15.75" thickBot="1" x14ac:dyDescent="0.3"/>
    <row r="220" spans="1:14" ht="30.75" thickBot="1" x14ac:dyDescent="0.25">
      <c r="A220" s="1" t="s">
        <v>419</v>
      </c>
      <c r="C220" s="92">
        <v>44957</v>
      </c>
      <c r="D220" s="92">
        <v>44985</v>
      </c>
      <c r="E220" s="92">
        <v>45016</v>
      </c>
      <c r="F220" s="83"/>
      <c r="G220" s="83"/>
      <c r="H220" s="83"/>
      <c r="I220" s="83"/>
      <c r="J220" s="83"/>
      <c r="K220" s="83"/>
      <c r="L220" s="83"/>
      <c r="M220" s="83"/>
      <c r="N220" s="83"/>
    </row>
    <row r="221" spans="1:14" ht="15.75" thickBot="1" x14ac:dyDescent="0.25">
      <c r="A221" s="2" t="s">
        <v>4</v>
      </c>
      <c r="C221" s="130">
        <v>117217.04</v>
      </c>
      <c r="D221" s="130">
        <v>102480.56</v>
      </c>
      <c r="E221" s="130">
        <v>200648.41</v>
      </c>
      <c r="F221" s="75"/>
      <c r="G221" s="75"/>
      <c r="H221" s="75"/>
      <c r="I221" s="75"/>
      <c r="J221" s="75"/>
      <c r="K221" s="75"/>
      <c r="L221" s="75"/>
      <c r="M221" s="75"/>
      <c r="N221" s="75"/>
    </row>
    <row r="222" spans="1:14" s="42" customFormat="1" ht="45" x14ac:dyDescent="0.2">
      <c r="A222" s="73" t="s">
        <v>420</v>
      </c>
      <c r="C222" s="66"/>
      <c r="D222" s="66"/>
      <c r="E222" s="66"/>
      <c r="F222" s="66"/>
      <c r="G222" s="66"/>
      <c r="H222" s="66"/>
      <c r="I222" s="66"/>
      <c r="J222" s="66"/>
      <c r="K222" s="66"/>
      <c r="L222" s="66"/>
      <c r="M222" s="66"/>
      <c r="N222" s="66"/>
    </row>
    <row r="223" spans="1:14" ht="15.75" thickBot="1" x14ac:dyDescent="0.3"/>
    <row r="224" spans="1:14" ht="30.75" thickBot="1" x14ac:dyDescent="0.25">
      <c r="A224" s="1" t="s">
        <v>421</v>
      </c>
      <c r="C224" s="92">
        <v>44957</v>
      </c>
      <c r="D224" s="92">
        <v>44985</v>
      </c>
      <c r="E224" s="92">
        <v>45016</v>
      </c>
      <c r="F224" s="83"/>
      <c r="G224" s="83"/>
      <c r="H224" s="83"/>
      <c r="I224" s="83"/>
      <c r="J224" s="83"/>
      <c r="K224" s="83"/>
      <c r="L224" s="83"/>
      <c r="M224" s="83"/>
      <c r="N224" s="83"/>
    </row>
    <row r="225" spans="1:14" ht="15.75" thickBot="1" x14ac:dyDescent="0.25">
      <c r="A225" s="2" t="s">
        <v>4</v>
      </c>
      <c r="C225" s="130">
        <v>103242.62</v>
      </c>
      <c r="D225" s="130">
        <v>90539.21</v>
      </c>
      <c r="E225" s="130">
        <v>179412.66</v>
      </c>
      <c r="F225" s="75"/>
      <c r="G225" s="75"/>
      <c r="H225" s="75"/>
      <c r="I225" s="75"/>
      <c r="J225" s="75"/>
      <c r="K225" s="75"/>
      <c r="L225" s="75"/>
      <c r="M225" s="75"/>
      <c r="N225" s="75"/>
    </row>
    <row r="226" spans="1:14" s="42" customFormat="1" ht="45" x14ac:dyDescent="0.2">
      <c r="A226" s="73" t="s">
        <v>422</v>
      </c>
      <c r="C226" s="66"/>
      <c r="D226" s="66"/>
      <c r="E226" s="66"/>
      <c r="F226" s="66"/>
      <c r="G226" s="66"/>
      <c r="H226" s="66"/>
      <c r="I226" s="66"/>
      <c r="J226" s="66"/>
      <c r="K226" s="66"/>
      <c r="L226" s="66"/>
      <c r="M226" s="66"/>
      <c r="N226" s="66"/>
    </row>
    <row r="227" spans="1:14" ht="15.75" thickBot="1" x14ac:dyDescent="0.3"/>
    <row r="228" spans="1:14" ht="15.75" thickBot="1" x14ac:dyDescent="0.3">
      <c r="A228" s="26" t="s">
        <v>423</v>
      </c>
      <c r="C228" s="92">
        <v>44957</v>
      </c>
      <c r="D228" s="92">
        <v>44985</v>
      </c>
      <c r="E228" s="92">
        <v>45016</v>
      </c>
      <c r="F228" s="83"/>
      <c r="G228" s="83"/>
      <c r="H228" s="83"/>
      <c r="I228" s="83"/>
      <c r="J228" s="83"/>
      <c r="K228" s="83"/>
      <c r="L228" s="83"/>
      <c r="M228" s="83"/>
      <c r="N228" s="83"/>
    </row>
    <row r="229" spans="1:14" ht="15.75" thickBot="1" x14ac:dyDescent="0.25">
      <c r="A229" s="6" t="s">
        <v>424</v>
      </c>
      <c r="C229" s="130">
        <f>C169+C173+C177</f>
        <v>25730080.02</v>
      </c>
      <c r="D229" s="130">
        <f t="shared" ref="D229" si="1">D169+D173+D177</f>
        <v>26459908.890000001</v>
      </c>
      <c r="E229" s="130">
        <f>E169+E173+E177</f>
        <v>24923329.490000002</v>
      </c>
      <c r="F229" s="75"/>
      <c r="G229" s="75"/>
      <c r="H229" s="75"/>
      <c r="I229" s="75"/>
      <c r="J229" s="75"/>
      <c r="K229" s="75"/>
      <c r="L229" s="75"/>
      <c r="M229" s="75"/>
      <c r="N229" s="75"/>
    </row>
    <row r="230" spans="1:14" s="42" customFormat="1" ht="45" x14ac:dyDescent="0.2">
      <c r="A230" s="73" t="s">
        <v>425</v>
      </c>
      <c r="C230" s="66"/>
      <c r="D230" s="66"/>
      <c r="E230" s="66"/>
      <c r="F230" s="66"/>
      <c r="G230" s="66"/>
      <c r="H230" s="66"/>
      <c r="I230" s="66"/>
      <c r="J230" s="66"/>
      <c r="K230" s="66"/>
      <c r="L230" s="66"/>
      <c r="M230" s="66"/>
      <c r="N230" s="66"/>
    </row>
    <row r="231" spans="1:14" ht="15.75" thickBot="1" x14ac:dyDescent="0.3"/>
    <row r="232" spans="1:14" ht="15.75" thickBot="1" x14ac:dyDescent="0.25">
      <c r="A232" s="29" t="s">
        <v>426</v>
      </c>
      <c r="C232" s="92">
        <v>44957</v>
      </c>
      <c r="D232" s="92">
        <v>44985</v>
      </c>
      <c r="E232" s="92">
        <v>45016</v>
      </c>
      <c r="F232" s="83"/>
      <c r="G232" s="83"/>
      <c r="H232" s="83"/>
      <c r="I232" s="83"/>
      <c r="J232" s="83"/>
      <c r="K232" s="83"/>
      <c r="L232" s="83"/>
      <c r="M232" s="83"/>
      <c r="N232" s="83"/>
    </row>
    <row r="233" spans="1:14" ht="15.75" thickBot="1" x14ac:dyDescent="0.25">
      <c r="A233" s="6" t="s">
        <v>424</v>
      </c>
      <c r="C233" s="130">
        <f>C185+C181+C189</f>
        <v>5532315.3200000003</v>
      </c>
      <c r="D233" s="130">
        <f t="shared" ref="D233:E233" si="2">D185+D181+D189</f>
        <v>5464530.4699999997</v>
      </c>
      <c r="E233" s="130">
        <f t="shared" si="2"/>
        <v>5194170.3600000003</v>
      </c>
      <c r="F233" s="75"/>
      <c r="G233" s="75"/>
      <c r="H233" s="75"/>
      <c r="I233" s="75"/>
      <c r="J233" s="75"/>
      <c r="K233" s="75"/>
      <c r="L233" s="75"/>
      <c r="M233" s="75"/>
      <c r="N233" s="75"/>
    </row>
    <row r="234" spans="1:14" s="42" customFormat="1" ht="45" x14ac:dyDescent="0.2">
      <c r="A234" s="73" t="s">
        <v>427</v>
      </c>
      <c r="C234" s="66"/>
      <c r="D234" s="66"/>
      <c r="E234" s="66"/>
      <c r="F234" s="66"/>
      <c r="G234" s="66"/>
      <c r="H234" s="66"/>
      <c r="I234" s="66"/>
      <c r="J234" s="66"/>
      <c r="K234" s="66"/>
      <c r="L234" s="66"/>
      <c r="M234" s="66"/>
      <c r="N234" s="66"/>
    </row>
    <row r="235" spans="1:14" ht="15.75" thickBot="1" x14ac:dyDescent="0.3"/>
    <row r="236" spans="1:14" ht="15.75" thickBot="1" x14ac:dyDescent="0.25">
      <c r="A236" s="29" t="s">
        <v>428</v>
      </c>
      <c r="C236" s="92">
        <v>44957</v>
      </c>
      <c r="D236" s="92">
        <v>44985</v>
      </c>
      <c r="E236" s="92">
        <v>45016</v>
      </c>
      <c r="F236" s="83"/>
      <c r="G236" s="83"/>
      <c r="H236" s="83"/>
      <c r="I236" s="83"/>
      <c r="J236" s="83"/>
      <c r="K236" s="83"/>
      <c r="L236" s="83"/>
      <c r="M236" s="83"/>
      <c r="N236" s="83"/>
    </row>
    <row r="237" spans="1:14" ht="15.75" thickBot="1" x14ac:dyDescent="0.25">
      <c r="A237" s="6" t="s">
        <v>424</v>
      </c>
      <c r="C237" s="130">
        <f>C193+C197+C201</f>
        <v>6228935.9199999999</v>
      </c>
      <c r="D237" s="130">
        <f t="shared" ref="D237" si="3">D193+D197+D201</f>
        <v>5837652.54</v>
      </c>
      <c r="E237" s="130">
        <f>E193+E197+E201</f>
        <v>6910108.3400000008</v>
      </c>
      <c r="F237" s="75"/>
      <c r="G237" s="75"/>
      <c r="H237" s="75"/>
      <c r="I237" s="75"/>
      <c r="J237" s="75"/>
      <c r="K237" s="75"/>
      <c r="L237" s="75"/>
      <c r="M237" s="75"/>
      <c r="N237" s="75"/>
    </row>
    <row r="238" spans="1:14" s="42" customFormat="1" ht="45" x14ac:dyDescent="0.2">
      <c r="A238" s="73" t="s">
        <v>429</v>
      </c>
      <c r="C238" s="66"/>
      <c r="D238" s="66"/>
      <c r="E238" s="66"/>
      <c r="F238" s="66"/>
      <c r="G238" s="66"/>
      <c r="H238" s="66"/>
      <c r="I238" s="66"/>
      <c r="J238" s="66"/>
      <c r="K238" s="66"/>
      <c r="L238" s="66"/>
      <c r="M238" s="66"/>
      <c r="N238" s="66"/>
    </row>
    <row r="239" spans="1:14" ht="15.75" thickBot="1" x14ac:dyDescent="0.3"/>
    <row r="240" spans="1:14" ht="15.75" thickBot="1" x14ac:dyDescent="0.25">
      <c r="A240" s="29" t="s">
        <v>430</v>
      </c>
      <c r="C240" s="92">
        <v>44957</v>
      </c>
      <c r="D240" s="92">
        <v>44985</v>
      </c>
      <c r="E240" s="92">
        <v>45016</v>
      </c>
      <c r="F240" s="83"/>
      <c r="G240" s="83"/>
      <c r="H240" s="83"/>
      <c r="I240" s="83"/>
      <c r="J240" s="83"/>
      <c r="K240" s="83"/>
      <c r="L240" s="83"/>
      <c r="M240" s="83"/>
      <c r="N240" s="83"/>
    </row>
    <row r="241" spans="1:14" ht="15.75" thickBot="1" x14ac:dyDescent="0.25">
      <c r="A241" s="6" t="s">
        <v>424</v>
      </c>
      <c r="C241" s="130">
        <f>C205+C209+C213</f>
        <v>2421205.04</v>
      </c>
      <c r="D241" s="130">
        <f>D205+D209+D213</f>
        <v>2450201.3699999996</v>
      </c>
      <c r="E241" s="130">
        <f t="shared" ref="E241" si="4">E205+E209+E213</f>
        <v>2258557.56</v>
      </c>
      <c r="F241" s="75"/>
      <c r="G241" s="75"/>
      <c r="H241" s="75"/>
      <c r="I241" s="75"/>
      <c r="J241" s="75"/>
      <c r="K241" s="75"/>
      <c r="L241" s="75"/>
      <c r="M241" s="75"/>
      <c r="N241" s="75"/>
    </row>
    <row r="242" spans="1:14" s="42" customFormat="1" ht="45" x14ac:dyDescent="0.2">
      <c r="A242" s="73" t="s">
        <v>431</v>
      </c>
      <c r="C242" s="66"/>
      <c r="D242" s="66"/>
      <c r="E242" s="66"/>
      <c r="F242" s="66"/>
      <c r="G242" s="66"/>
      <c r="H242" s="66"/>
      <c r="I242" s="66"/>
      <c r="J242" s="66"/>
      <c r="K242" s="66"/>
      <c r="L242" s="66"/>
      <c r="M242" s="66"/>
      <c r="N242" s="66"/>
    </row>
    <row r="243" spans="1:14" ht="15.75" thickBot="1" x14ac:dyDescent="0.3"/>
    <row r="244" spans="1:14" ht="15.75" thickBot="1" x14ac:dyDescent="0.25">
      <c r="A244" s="29" t="s">
        <v>432</v>
      </c>
      <c r="C244" s="92">
        <v>44957</v>
      </c>
      <c r="D244" s="92">
        <v>44985</v>
      </c>
      <c r="E244" s="92">
        <v>45016</v>
      </c>
      <c r="F244" s="83"/>
      <c r="G244" s="83"/>
      <c r="H244" s="83"/>
      <c r="I244" s="83"/>
      <c r="J244" s="83"/>
      <c r="K244" s="83"/>
      <c r="L244" s="83"/>
      <c r="M244" s="83"/>
      <c r="N244" s="83"/>
    </row>
    <row r="245" spans="1:14" ht="15.75" thickBot="1" x14ac:dyDescent="0.25">
      <c r="A245" s="6" t="s">
        <v>424</v>
      </c>
      <c r="C245" s="130">
        <f>C217+C221+C225</f>
        <v>909444.72000000009</v>
      </c>
      <c r="D245" s="130">
        <f t="shared" ref="D245:E245" si="5">D217+D221+D225</f>
        <v>775804.49</v>
      </c>
      <c r="E245" s="130">
        <f t="shared" si="5"/>
        <v>1483497.0399999998</v>
      </c>
      <c r="F245" s="75"/>
      <c r="G245" s="75"/>
      <c r="H245" s="75"/>
      <c r="I245" s="75"/>
      <c r="J245" s="75"/>
      <c r="K245" s="75"/>
      <c r="L245" s="75"/>
      <c r="M245" s="75"/>
      <c r="N245" s="75"/>
    </row>
    <row r="246" spans="1:14" ht="45" x14ac:dyDescent="0.2">
      <c r="A246" s="23" t="s">
        <v>433</v>
      </c>
      <c r="D246" s="75"/>
      <c r="F246" s="75"/>
      <c r="H246" s="75"/>
      <c r="J246" s="75"/>
      <c r="M246" s="75"/>
    </row>
    <row r="247" spans="1:14" ht="15.75" thickBot="1" x14ac:dyDescent="0.3"/>
    <row r="248" spans="1:14" ht="15.75" thickBot="1" x14ac:dyDescent="0.25">
      <c r="A248" s="29" t="s">
        <v>434</v>
      </c>
      <c r="C248" s="92">
        <v>44957</v>
      </c>
      <c r="D248" s="92">
        <v>44985</v>
      </c>
      <c r="E248" s="92">
        <v>45016</v>
      </c>
      <c r="F248" s="83"/>
      <c r="G248" s="83"/>
      <c r="H248" s="83"/>
      <c r="I248" s="83"/>
      <c r="J248" s="83"/>
      <c r="K248" s="83"/>
      <c r="L248" s="83"/>
      <c r="M248" s="83"/>
      <c r="N248" s="83"/>
    </row>
    <row r="249" spans="1:14" ht="15.75" thickBot="1" x14ac:dyDescent="0.25">
      <c r="A249" s="6" t="s">
        <v>424</v>
      </c>
      <c r="C249" s="130">
        <f>C229+C233+C237+C241+C245</f>
        <v>40821981.019999996</v>
      </c>
      <c r="D249" s="130">
        <f t="shared" ref="D249:E249" si="6">D229+D233+D237+D241+D245</f>
        <v>40988097.759999998</v>
      </c>
      <c r="E249" s="130">
        <f t="shared" si="6"/>
        <v>40769662.790000007</v>
      </c>
      <c r="F249" s="75"/>
      <c r="G249" s="75"/>
      <c r="H249" s="75"/>
      <c r="I249" s="75"/>
      <c r="J249" s="75"/>
      <c r="K249" s="75"/>
      <c r="L249" s="75"/>
      <c r="M249" s="75"/>
      <c r="N249" s="75"/>
    </row>
    <row r="250" spans="1:14" ht="45" x14ac:dyDescent="0.2">
      <c r="A250" s="23" t="s">
        <v>435</v>
      </c>
      <c r="D250" s="75"/>
      <c r="F250" s="75"/>
      <c r="H250" s="75"/>
      <c r="J250" s="75"/>
      <c r="M250" s="75"/>
    </row>
    <row r="251" spans="1:14" ht="15.75" thickBot="1" x14ac:dyDescent="0.3"/>
    <row r="252" spans="1:14" ht="15.75" thickBot="1" x14ac:dyDescent="0.25">
      <c r="A252" s="29" t="s">
        <v>436</v>
      </c>
      <c r="C252" s="92">
        <v>44957</v>
      </c>
      <c r="D252" s="92">
        <v>44985</v>
      </c>
      <c r="E252" s="92">
        <v>45016</v>
      </c>
      <c r="F252" s="83"/>
      <c r="G252" s="83"/>
      <c r="H252" s="83"/>
      <c r="I252" s="83"/>
      <c r="J252" s="83"/>
      <c r="K252" s="83"/>
      <c r="L252" s="83"/>
      <c r="M252" s="83"/>
      <c r="N252" s="83"/>
    </row>
    <row r="253" spans="1:14" ht="15.75" thickBot="1" x14ac:dyDescent="0.25">
      <c r="A253" s="38" t="s">
        <v>424</v>
      </c>
      <c r="C253" s="130">
        <f>C169+C181+C193+C205+C217</f>
        <v>29779771.079999998</v>
      </c>
      <c r="D253" s="130">
        <f t="shared" ref="D253:E253" si="7">D169+D181+D193+D205+D217</f>
        <v>30016073.339999996</v>
      </c>
      <c r="E253" s="130">
        <f t="shared" si="7"/>
        <v>30100525.620000001</v>
      </c>
      <c r="F253" s="75"/>
      <c r="G253" s="75"/>
      <c r="H253" s="75"/>
      <c r="I253" s="75"/>
      <c r="J253" s="75"/>
      <c r="K253" s="75"/>
      <c r="L253" s="75"/>
      <c r="M253" s="75"/>
      <c r="N253" s="75"/>
    </row>
    <row r="254" spans="1:14" ht="45" x14ac:dyDescent="0.2">
      <c r="A254" s="23" t="s">
        <v>437</v>
      </c>
      <c r="D254" s="75"/>
      <c r="F254" s="75"/>
      <c r="H254" s="75"/>
      <c r="J254" s="75"/>
      <c r="M254" s="75"/>
    </row>
    <row r="255" spans="1:14" ht="15.75" thickBot="1" x14ac:dyDescent="0.3"/>
    <row r="256" spans="1:14" ht="15.75" thickBot="1" x14ac:dyDescent="0.25">
      <c r="A256" s="29" t="s">
        <v>438</v>
      </c>
      <c r="C256" s="92">
        <v>44957</v>
      </c>
      <c r="D256" s="92">
        <v>44985</v>
      </c>
      <c r="E256" s="92">
        <v>45016</v>
      </c>
      <c r="F256" s="83"/>
      <c r="G256" s="83"/>
      <c r="H256" s="83"/>
      <c r="I256" s="83"/>
      <c r="J256" s="83"/>
      <c r="K256" s="83"/>
      <c r="L256" s="83"/>
      <c r="M256" s="83"/>
      <c r="N256" s="83"/>
    </row>
    <row r="257" spans="1:14" ht="15.75" thickBot="1" x14ac:dyDescent="0.25">
      <c r="A257" s="38" t="s">
        <v>424</v>
      </c>
      <c r="C257" s="130">
        <f>C173+C185+C197+C209+C221</f>
        <v>6281271.7000000002</v>
      </c>
      <c r="D257" s="130">
        <f t="shared" ref="D257:E257" si="8">D173+D185+D197+D209+D221</f>
        <v>6127689.8099999987</v>
      </c>
      <c r="E257" s="130">
        <f t="shared" si="8"/>
        <v>5991114.3300000001</v>
      </c>
      <c r="F257" s="75"/>
      <c r="G257" s="75"/>
      <c r="H257" s="75"/>
      <c r="I257" s="75"/>
      <c r="J257" s="75"/>
      <c r="K257" s="75"/>
      <c r="L257" s="75"/>
      <c r="M257" s="75"/>
      <c r="N257" s="75"/>
    </row>
    <row r="258" spans="1:14" ht="45" x14ac:dyDescent="0.2">
      <c r="A258" s="23" t="s">
        <v>439</v>
      </c>
      <c r="D258" s="75"/>
      <c r="F258" s="75"/>
      <c r="H258" s="75"/>
      <c r="J258" s="75"/>
      <c r="M258" s="75"/>
    </row>
    <row r="259" spans="1:14" ht="15.75" thickBot="1" x14ac:dyDescent="0.3"/>
    <row r="260" spans="1:14" ht="15.75" thickBot="1" x14ac:dyDescent="0.25">
      <c r="A260" s="29" t="s">
        <v>440</v>
      </c>
      <c r="C260" s="92">
        <v>44957</v>
      </c>
      <c r="D260" s="92">
        <v>44985</v>
      </c>
      <c r="E260" s="92">
        <v>45016</v>
      </c>
      <c r="F260" s="83"/>
      <c r="G260" s="83"/>
      <c r="H260" s="83"/>
      <c r="I260" s="83"/>
      <c r="J260" s="83"/>
      <c r="K260" s="83"/>
      <c r="L260" s="83"/>
      <c r="M260" s="83"/>
      <c r="N260" s="83"/>
    </row>
    <row r="261" spans="1:14" ht="15.75" thickBot="1" x14ac:dyDescent="0.3">
      <c r="A261" s="21" t="s">
        <v>424</v>
      </c>
      <c r="C261" s="130">
        <f>C177+C189+C201+C213+C225</f>
        <v>4760938.24</v>
      </c>
      <c r="D261" s="130">
        <f t="shared" ref="D261:E261" si="9">D177+D189+D201+D213+D225</f>
        <v>4844334.6099999994</v>
      </c>
      <c r="E261" s="130">
        <f t="shared" si="9"/>
        <v>4678022.8400000008</v>
      </c>
      <c r="F261" s="75"/>
      <c r="G261" s="75"/>
      <c r="H261" s="75"/>
      <c r="I261" s="75"/>
      <c r="J261" s="75"/>
      <c r="K261" s="75"/>
      <c r="L261" s="75"/>
      <c r="M261" s="75"/>
      <c r="N261" s="75"/>
    </row>
    <row r="262" spans="1:14" ht="45" x14ac:dyDescent="0.2">
      <c r="A262" s="23" t="s">
        <v>441</v>
      </c>
      <c r="D262" s="75"/>
      <c r="F262" s="75"/>
      <c r="H262" s="75"/>
      <c r="J262" s="75"/>
      <c r="M262" s="75"/>
    </row>
    <row r="263" spans="1:14" ht="15.75" thickBot="1" x14ac:dyDescent="0.3"/>
    <row r="264" spans="1:14" ht="15.75" thickBot="1" x14ac:dyDescent="0.25">
      <c r="A264" s="1" t="s">
        <v>442</v>
      </c>
      <c r="C264" s="92">
        <v>44957</v>
      </c>
      <c r="D264" s="92">
        <v>44985</v>
      </c>
      <c r="E264" s="92">
        <v>45016</v>
      </c>
      <c r="F264" s="83"/>
      <c r="G264" s="83"/>
      <c r="H264" s="83"/>
      <c r="I264" s="83"/>
      <c r="J264" s="83"/>
      <c r="K264" s="83"/>
      <c r="L264" s="83"/>
      <c r="M264" s="83"/>
      <c r="N264" s="83"/>
    </row>
    <row r="265" spans="1:14" ht="15.75" thickBot="1" x14ac:dyDescent="0.25">
      <c r="A265" s="2" t="s">
        <v>4</v>
      </c>
      <c r="C265" s="129">
        <v>10964</v>
      </c>
      <c r="D265" s="129">
        <v>10142</v>
      </c>
      <c r="E265" s="129">
        <v>8886</v>
      </c>
      <c r="F265" s="104"/>
      <c r="G265" s="104"/>
      <c r="H265" s="104"/>
      <c r="I265" s="104"/>
      <c r="J265" s="104"/>
      <c r="K265" s="104"/>
      <c r="L265" s="104"/>
      <c r="M265" s="104"/>
      <c r="N265" s="104"/>
    </row>
    <row r="266" spans="1:14" ht="60" x14ac:dyDescent="0.2">
      <c r="A266" s="23" t="s">
        <v>443</v>
      </c>
      <c r="D266" s="64"/>
      <c r="F266" s="64"/>
      <c r="H266" s="64"/>
      <c r="J266" s="64"/>
      <c r="M266" s="64"/>
    </row>
    <row r="267" spans="1:14" ht="15.75" thickBot="1" x14ac:dyDescent="0.3"/>
    <row r="268" spans="1:14" ht="15.75" thickBot="1" x14ac:dyDescent="0.25">
      <c r="A268" s="1" t="s">
        <v>444</v>
      </c>
      <c r="C268" s="92">
        <v>44957</v>
      </c>
      <c r="D268" s="92">
        <v>44985</v>
      </c>
      <c r="E268" s="92">
        <v>45016</v>
      </c>
      <c r="F268" s="83"/>
      <c r="G268" s="83"/>
      <c r="H268" s="83"/>
      <c r="I268" s="83"/>
      <c r="J268" s="83"/>
      <c r="K268" s="83"/>
      <c r="L268" s="83"/>
      <c r="M268" s="83"/>
      <c r="N268" s="83"/>
    </row>
    <row r="269" spans="1:14" ht="15.75" thickBot="1" x14ac:dyDescent="0.25">
      <c r="A269" s="2" t="s">
        <v>4</v>
      </c>
      <c r="C269" s="129">
        <v>10332</v>
      </c>
      <c r="D269" s="129">
        <v>9319</v>
      </c>
      <c r="E269" s="129">
        <v>8274</v>
      </c>
      <c r="F269" s="104"/>
      <c r="G269" s="104"/>
      <c r="H269" s="104"/>
      <c r="I269" s="104"/>
      <c r="J269" s="125"/>
      <c r="K269" s="104"/>
      <c r="L269" s="104"/>
      <c r="M269" s="125"/>
      <c r="N269" s="104"/>
    </row>
    <row r="270" spans="1:14" ht="30" x14ac:dyDescent="0.2">
      <c r="A270" s="2" t="s">
        <v>445</v>
      </c>
    </row>
    <row r="271" spans="1:14" ht="30" x14ac:dyDescent="0.2">
      <c r="A271" s="4" t="s">
        <v>446</v>
      </c>
      <c r="D271" s="64"/>
      <c r="F271" s="64"/>
      <c r="H271" s="64"/>
      <c r="J271" s="64"/>
      <c r="M271" s="64"/>
    </row>
    <row r="272" spans="1:14" ht="30" x14ac:dyDescent="0.2">
      <c r="A272" s="39" t="s">
        <v>447</v>
      </c>
      <c r="C272" s="89">
        <f>C269/C265</f>
        <v>0.94235680408610001</v>
      </c>
      <c r="D272" s="89">
        <f t="shared" ref="D272:E272" si="10">D269/D265</f>
        <v>0.91885229737724317</v>
      </c>
      <c r="E272" s="89">
        <f t="shared" si="10"/>
        <v>0.93112761647535447</v>
      </c>
      <c r="F272" s="126"/>
      <c r="G272" s="126"/>
      <c r="H272" s="126"/>
      <c r="I272" s="126"/>
      <c r="J272" s="126"/>
      <c r="K272" s="126"/>
      <c r="L272" s="126"/>
      <c r="M272" s="126"/>
      <c r="N272" s="126"/>
    </row>
    <row r="273" spans="1:14" ht="15.75" thickBot="1" x14ac:dyDescent="0.3"/>
    <row r="274" spans="1:14" ht="15.75" thickBot="1" x14ac:dyDescent="0.25">
      <c r="A274" s="1" t="s">
        <v>448</v>
      </c>
      <c r="C274" s="92">
        <v>44957</v>
      </c>
      <c r="D274" s="92">
        <v>44985</v>
      </c>
      <c r="E274" s="92">
        <v>45016</v>
      </c>
      <c r="F274" s="83"/>
      <c r="G274" s="83"/>
      <c r="H274" s="83"/>
      <c r="I274" s="83"/>
      <c r="J274" s="83"/>
      <c r="K274" s="83"/>
      <c r="L274" s="83"/>
      <c r="M274" s="83"/>
      <c r="N274" s="83"/>
    </row>
    <row r="275" spans="1:14" ht="15.75" thickBot="1" x14ac:dyDescent="0.25">
      <c r="A275" s="2" t="s">
        <v>4</v>
      </c>
      <c r="C275" s="129">
        <v>1058644</v>
      </c>
      <c r="D275" s="129">
        <v>1051597</v>
      </c>
      <c r="E275" s="129">
        <v>1009827</v>
      </c>
      <c r="F275" s="104"/>
      <c r="G275" s="104"/>
      <c r="H275" s="104"/>
      <c r="I275" s="104"/>
      <c r="J275" s="104"/>
      <c r="K275" s="104"/>
      <c r="L275" s="104"/>
      <c r="M275" s="104"/>
      <c r="N275" s="104"/>
    </row>
    <row r="276" spans="1:14" ht="30" x14ac:dyDescent="0.2">
      <c r="A276" s="2" t="s">
        <v>449</v>
      </c>
    </row>
    <row r="277" spans="1:14" s="42" customFormat="1" ht="30" x14ac:dyDescent="0.2">
      <c r="A277" s="73" t="s">
        <v>450</v>
      </c>
      <c r="C277" s="66"/>
      <c r="D277" s="66"/>
      <c r="E277" s="66"/>
      <c r="F277" s="66"/>
      <c r="G277" s="66"/>
      <c r="H277" s="66"/>
      <c r="I277" s="66"/>
      <c r="J277" s="66"/>
      <c r="K277" s="66"/>
      <c r="L277" s="66"/>
      <c r="M277" s="66"/>
      <c r="N277" s="66"/>
    </row>
    <row r="278" spans="1:14" ht="30" x14ac:dyDescent="0.2">
      <c r="A278" s="23" t="s">
        <v>451</v>
      </c>
    </row>
    <row r="279" spans="1:14" ht="15.75" thickBot="1" x14ac:dyDescent="0.3"/>
    <row r="280" spans="1:14" ht="15.75" thickBot="1" x14ac:dyDescent="0.25">
      <c r="A280" s="1" t="s">
        <v>452</v>
      </c>
      <c r="C280" s="92">
        <v>44957</v>
      </c>
      <c r="D280" s="92">
        <v>44985</v>
      </c>
      <c r="E280" s="92">
        <v>45016</v>
      </c>
      <c r="F280" s="83"/>
      <c r="G280" s="83"/>
      <c r="H280" s="83"/>
      <c r="I280" s="83"/>
      <c r="J280" s="83"/>
      <c r="K280" s="83"/>
      <c r="L280" s="83"/>
      <c r="M280" s="83"/>
      <c r="N280" s="83"/>
    </row>
    <row r="281" spans="1:14" ht="15.75" thickBot="1" x14ac:dyDescent="0.25">
      <c r="A281" s="2" t="s">
        <v>4</v>
      </c>
      <c r="C281" s="129">
        <v>134812</v>
      </c>
      <c r="D281" s="129">
        <v>129441</v>
      </c>
      <c r="E281" s="129">
        <v>124503</v>
      </c>
      <c r="F281" s="104"/>
      <c r="G281" s="104"/>
      <c r="H281" s="104"/>
      <c r="I281" s="104"/>
      <c r="J281" s="104"/>
      <c r="K281" s="104"/>
      <c r="L281" s="104"/>
      <c r="M281" s="104"/>
      <c r="N281" s="104"/>
    </row>
    <row r="282" spans="1:14" ht="30" x14ac:dyDescent="0.2">
      <c r="A282" s="2" t="s">
        <v>453</v>
      </c>
      <c r="G282" s="64"/>
      <c r="J282" s="64"/>
      <c r="M282" s="64"/>
    </row>
    <row r="283" spans="1:14" s="42" customFormat="1" ht="30" x14ac:dyDescent="0.2">
      <c r="A283" s="73" t="s">
        <v>454</v>
      </c>
      <c r="C283" s="66"/>
      <c r="D283" s="66"/>
      <c r="E283" s="66"/>
      <c r="F283" s="66"/>
      <c r="G283" s="66"/>
      <c r="H283" s="66"/>
      <c r="I283" s="66"/>
      <c r="J283" s="66"/>
      <c r="K283" s="66"/>
      <c r="L283" s="66"/>
      <c r="M283" s="66"/>
      <c r="N283" s="66"/>
    </row>
    <row r="284" spans="1:14" ht="30" x14ac:dyDescent="0.2">
      <c r="A284" s="23" t="s">
        <v>451</v>
      </c>
    </row>
    <row r="285" spans="1:14" ht="15.75" thickBot="1" x14ac:dyDescent="0.3"/>
    <row r="286" spans="1:14" ht="15.75" thickBot="1" x14ac:dyDescent="0.25">
      <c r="A286" s="1" t="s">
        <v>455</v>
      </c>
      <c r="C286" s="92">
        <v>44957</v>
      </c>
      <c r="D286" s="92">
        <v>44985</v>
      </c>
      <c r="E286" s="92">
        <v>45016</v>
      </c>
      <c r="F286" s="83"/>
      <c r="G286" s="83"/>
      <c r="H286" s="83"/>
      <c r="I286" s="83"/>
      <c r="J286" s="83"/>
      <c r="K286" s="83"/>
      <c r="L286" s="83"/>
      <c r="M286" s="83"/>
      <c r="N286" s="83"/>
    </row>
    <row r="287" spans="1:14" ht="15.75" thickBot="1" x14ac:dyDescent="0.25">
      <c r="A287" s="2" t="s">
        <v>4</v>
      </c>
      <c r="C287" s="129">
        <v>108024</v>
      </c>
      <c r="D287" s="129">
        <v>104435</v>
      </c>
      <c r="E287" s="129">
        <v>125167</v>
      </c>
      <c r="F287" s="104"/>
      <c r="G287" s="104"/>
      <c r="H287" s="104"/>
      <c r="I287" s="104"/>
      <c r="J287" s="104"/>
      <c r="K287" s="104"/>
      <c r="L287" s="104"/>
      <c r="M287" s="104"/>
      <c r="N287" s="104"/>
    </row>
    <row r="288" spans="1:14" x14ac:dyDescent="0.2">
      <c r="A288" s="2" t="s">
        <v>456</v>
      </c>
      <c r="G288" s="66"/>
      <c r="J288" s="103"/>
      <c r="M288" s="103"/>
    </row>
    <row r="289" spans="1:14" s="42" customFormat="1" ht="30" x14ac:dyDescent="0.2">
      <c r="A289" s="73" t="s">
        <v>457</v>
      </c>
      <c r="C289" s="66"/>
      <c r="D289" s="66"/>
      <c r="E289" s="66"/>
      <c r="F289" s="66"/>
      <c r="G289" s="66"/>
      <c r="H289" s="66"/>
      <c r="I289" s="66"/>
      <c r="J289" s="66"/>
      <c r="K289" s="66"/>
      <c r="L289" s="66"/>
      <c r="M289" s="66"/>
      <c r="N289" s="66"/>
    </row>
    <row r="290" spans="1:14" ht="30" x14ac:dyDescent="0.2">
      <c r="A290" s="23" t="s">
        <v>451</v>
      </c>
    </row>
    <row r="292" spans="1:14" ht="15.75" thickBot="1" x14ac:dyDescent="0.25">
      <c r="A292" s="1" t="s">
        <v>458</v>
      </c>
    </row>
    <row r="293" spans="1:14" ht="15.75" thickBot="1" x14ac:dyDescent="0.25">
      <c r="A293" s="2" t="s">
        <v>4</v>
      </c>
      <c r="C293" s="92">
        <v>44957</v>
      </c>
      <c r="D293" s="92">
        <v>44985</v>
      </c>
      <c r="E293" s="92">
        <v>45016</v>
      </c>
      <c r="F293" s="83"/>
      <c r="G293" s="83"/>
      <c r="H293" s="83"/>
      <c r="I293" s="83"/>
      <c r="J293" s="83"/>
      <c r="K293" s="83"/>
      <c r="L293" s="83"/>
      <c r="M293" s="83"/>
      <c r="N293" s="83"/>
    </row>
    <row r="294" spans="1:14" ht="15.75" thickBot="1" x14ac:dyDescent="0.25">
      <c r="A294" s="2" t="s">
        <v>459</v>
      </c>
      <c r="C294" s="129">
        <v>85189</v>
      </c>
      <c r="D294" s="129">
        <v>84124</v>
      </c>
      <c r="E294" s="129">
        <v>78036</v>
      </c>
      <c r="F294" s="104"/>
      <c r="G294" s="104"/>
      <c r="H294" s="104"/>
      <c r="I294" s="104"/>
      <c r="J294" s="104"/>
      <c r="K294" s="104"/>
      <c r="L294" s="104"/>
      <c r="M294" s="104"/>
      <c r="N294" s="104"/>
    </row>
    <row r="295" spans="1:14" ht="30" x14ac:dyDescent="0.2">
      <c r="A295" s="23" t="s">
        <v>460</v>
      </c>
    </row>
    <row r="296" spans="1:14" s="42" customFormat="1" ht="30" x14ac:dyDescent="0.2">
      <c r="A296" s="73" t="s">
        <v>451</v>
      </c>
      <c r="C296" s="66"/>
      <c r="D296" s="66"/>
      <c r="E296" s="66"/>
      <c r="F296" s="66"/>
      <c r="G296" s="66"/>
      <c r="H296" s="66"/>
      <c r="I296" s="66"/>
      <c r="J296" s="66"/>
      <c r="K296" s="66"/>
      <c r="L296" s="66"/>
      <c r="M296" s="66"/>
      <c r="N296" s="66"/>
    </row>
    <row r="297" spans="1:14" ht="15.75" thickBot="1" x14ac:dyDescent="0.3"/>
    <row r="298" spans="1:14" ht="15.75" thickBot="1" x14ac:dyDescent="0.25">
      <c r="A298" s="1" t="s">
        <v>461</v>
      </c>
      <c r="C298" s="92">
        <v>44957</v>
      </c>
      <c r="D298" s="92">
        <v>44985</v>
      </c>
      <c r="E298" s="92">
        <v>45016</v>
      </c>
      <c r="F298" s="83"/>
      <c r="G298" s="83"/>
      <c r="H298" s="83"/>
      <c r="I298" s="83"/>
      <c r="J298" s="83"/>
      <c r="K298" s="83"/>
      <c r="L298" s="83"/>
      <c r="M298" s="83"/>
      <c r="N298" s="83"/>
    </row>
    <row r="299" spans="1:14" ht="15.75" thickBot="1" x14ac:dyDescent="0.25">
      <c r="A299" s="2" t="s">
        <v>4</v>
      </c>
      <c r="C299" s="129">
        <v>25472</v>
      </c>
      <c r="D299" s="129">
        <v>21550</v>
      </c>
      <c r="E299" s="129">
        <v>39501</v>
      </c>
      <c r="F299" s="104"/>
      <c r="G299" s="104"/>
      <c r="H299" s="104"/>
      <c r="I299" s="104"/>
      <c r="J299" s="104"/>
      <c r="K299" s="104"/>
      <c r="L299" s="104"/>
      <c r="M299" s="104"/>
      <c r="N299" s="104"/>
    </row>
    <row r="300" spans="1:14" x14ac:dyDescent="0.2">
      <c r="A300" s="2" t="s">
        <v>459</v>
      </c>
    </row>
    <row r="301" spans="1:14" s="42" customFormat="1" ht="30" x14ac:dyDescent="0.2">
      <c r="A301" s="73" t="s">
        <v>462</v>
      </c>
      <c r="C301" s="66"/>
      <c r="D301" s="66"/>
      <c r="E301" s="66"/>
      <c r="F301" s="66"/>
      <c r="G301" s="66"/>
      <c r="H301" s="66"/>
      <c r="I301" s="66"/>
      <c r="J301" s="66"/>
      <c r="K301" s="66"/>
      <c r="L301" s="66"/>
      <c r="M301" s="66"/>
      <c r="N301" s="66"/>
    </row>
    <row r="302" spans="1:14" ht="30" x14ac:dyDescent="0.2">
      <c r="A302" s="23" t="s">
        <v>451</v>
      </c>
    </row>
    <row r="303" spans="1:14" ht="15.75" thickBot="1" x14ac:dyDescent="0.25">
      <c r="A303" s="23"/>
    </row>
    <row r="304" spans="1:14" ht="15.75" thickBot="1" x14ac:dyDescent="0.25">
      <c r="A304" s="29" t="s">
        <v>463</v>
      </c>
      <c r="C304" s="92">
        <v>44957</v>
      </c>
      <c r="D304" s="92">
        <v>44985</v>
      </c>
      <c r="E304" s="92">
        <v>45016</v>
      </c>
      <c r="F304" s="83"/>
      <c r="G304" s="83"/>
      <c r="H304" s="83"/>
      <c r="I304" s="83"/>
      <c r="J304" s="83"/>
      <c r="K304" s="83"/>
      <c r="L304" s="83"/>
      <c r="M304" s="83"/>
      <c r="N304" s="83"/>
    </row>
    <row r="305" spans="1:14" ht="15.75" thickBot="1" x14ac:dyDescent="0.25">
      <c r="A305" s="29" t="s">
        <v>464</v>
      </c>
      <c r="C305" s="129">
        <f>C275+C281+C287+C294+C299</f>
        <v>1412141</v>
      </c>
      <c r="D305" s="129">
        <f t="shared" ref="D305:E305" si="11">D275+D281+D287+D294+D299</f>
        <v>1391147</v>
      </c>
      <c r="E305" s="129">
        <f t="shared" si="11"/>
        <v>1377034</v>
      </c>
      <c r="F305" s="104"/>
      <c r="G305" s="104"/>
      <c r="H305" s="104"/>
      <c r="I305" s="104"/>
      <c r="J305" s="104"/>
      <c r="K305" s="104"/>
      <c r="L305" s="104"/>
      <c r="M305" s="104"/>
      <c r="N305" s="104"/>
    </row>
    <row r="306" spans="1:14" x14ac:dyDescent="0.2">
      <c r="A306" s="29"/>
    </row>
    <row r="307" spans="1:14" ht="15.75" thickBot="1" x14ac:dyDescent="0.25">
      <c r="A307" s="1" t="s">
        <v>465</v>
      </c>
      <c r="F307" s="64"/>
      <c r="H307" s="64"/>
    </row>
    <row r="308" spans="1:14" ht="15.75" thickBot="1" x14ac:dyDescent="0.25">
      <c r="A308" s="2" t="s">
        <v>4</v>
      </c>
      <c r="C308" s="92">
        <v>44957</v>
      </c>
      <c r="D308" s="92">
        <v>44985</v>
      </c>
      <c r="E308" s="92">
        <v>45016</v>
      </c>
      <c r="F308" s="83"/>
      <c r="G308" s="83"/>
      <c r="H308" s="83"/>
      <c r="I308" s="83"/>
      <c r="J308" s="83"/>
      <c r="K308" s="83"/>
      <c r="L308" s="83"/>
      <c r="M308" s="83"/>
      <c r="N308" s="83"/>
    </row>
    <row r="309" spans="1:14" ht="15.75" thickBot="1" x14ac:dyDescent="0.25">
      <c r="A309" s="2" t="s">
        <v>466</v>
      </c>
      <c r="C309" s="129">
        <v>123456</v>
      </c>
      <c r="D309" s="129">
        <v>154071</v>
      </c>
      <c r="E309" s="129">
        <v>130830</v>
      </c>
      <c r="F309" s="104"/>
      <c r="G309" s="104"/>
      <c r="H309" s="104"/>
      <c r="I309" s="104"/>
      <c r="J309" s="104"/>
      <c r="K309" s="104"/>
      <c r="L309" s="104"/>
      <c r="M309" s="104"/>
      <c r="N309" s="104"/>
    </row>
    <row r="310" spans="1:14" s="42" customFormat="1" ht="75" x14ac:dyDescent="0.2">
      <c r="A310" s="73" t="s">
        <v>467</v>
      </c>
      <c r="C310" s="66"/>
      <c r="D310" s="66"/>
      <c r="E310" s="66"/>
      <c r="F310" s="66"/>
      <c r="G310" s="66"/>
      <c r="H310" s="66"/>
      <c r="I310" s="66"/>
      <c r="J310" s="66"/>
      <c r="K310" s="66"/>
      <c r="L310" s="66"/>
      <c r="M310" s="66"/>
      <c r="N310" s="66"/>
    </row>
    <row r="311" spans="1:14" ht="30" x14ac:dyDescent="0.2">
      <c r="A311" s="23" t="s">
        <v>468</v>
      </c>
    </row>
    <row r="312" spans="1:14" ht="15.75" thickBot="1" x14ac:dyDescent="0.3"/>
    <row r="313" spans="1:14" ht="15.75" thickBot="1" x14ac:dyDescent="0.25">
      <c r="A313" s="1" t="s">
        <v>469</v>
      </c>
      <c r="C313" s="92">
        <v>44957</v>
      </c>
      <c r="D313" s="92">
        <v>44985</v>
      </c>
      <c r="E313" s="92">
        <v>45016</v>
      </c>
      <c r="F313" s="83"/>
      <c r="G313" s="83"/>
      <c r="H313" s="83"/>
      <c r="I313" s="83"/>
      <c r="J313" s="83"/>
      <c r="K313" s="83"/>
      <c r="L313" s="83"/>
      <c r="M313" s="83"/>
      <c r="N313" s="83"/>
    </row>
    <row r="314" spans="1:14" ht="15.75" thickBot="1" x14ac:dyDescent="0.25">
      <c r="A314" s="2" t="s">
        <v>4</v>
      </c>
      <c r="C314" s="129">
        <v>7090</v>
      </c>
      <c r="D314" s="129">
        <v>9710</v>
      </c>
      <c r="E314" s="129">
        <v>7908</v>
      </c>
      <c r="F314" s="66"/>
      <c r="G314" s="104"/>
      <c r="H314" s="104"/>
      <c r="I314" s="104"/>
      <c r="J314" s="104"/>
      <c r="K314" s="104"/>
      <c r="L314" s="104"/>
      <c r="M314" s="104"/>
      <c r="N314" s="104"/>
    </row>
    <row r="315" spans="1:14" x14ac:dyDescent="0.2">
      <c r="A315" s="2" t="s">
        <v>466</v>
      </c>
    </row>
    <row r="316" spans="1:14" s="42" customFormat="1" ht="45" x14ac:dyDescent="0.2">
      <c r="A316" s="73" t="s">
        <v>470</v>
      </c>
      <c r="C316" s="66"/>
      <c r="D316" s="66"/>
      <c r="E316" s="66"/>
      <c r="F316" s="66"/>
      <c r="G316" s="66"/>
      <c r="H316" s="66"/>
      <c r="I316" s="66"/>
      <c r="J316" s="66"/>
      <c r="K316" s="66"/>
      <c r="L316" s="66"/>
      <c r="M316" s="66"/>
      <c r="N316" s="66"/>
    </row>
    <row r="317" spans="1:14" ht="15.75" thickBot="1" x14ac:dyDescent="0.3"/>
    <row r="318" spans="1:14" ht="15.75" thickBot="1" x14ac:dyDescent="0.25">
      <c r="A318" s="1" t="s">
        <v>471</v>
      </c>
      <c r="C318" s="92">
        <v>44957</v>
      </c>
      <c r="D318" s="92">
        <v>44985</v>
      </c>
      <c r="E318" s="92">
        <v>45016</v>
      </c>
      <c r="F318" s="83"/>
      <c r="G318" s="83"/>
      <c r="H318" s="83"/>
      <c r="I318" s="83"/>
      <c r="J318" s="83"/>
      <c r="K318" s="83"/>
      <c r="L318" s="83"/>
      <c r="M318" s="83"/>
      <c r="N318" s="83"/>
    </row>
    <row r="319" spans="1:14" ht="15.75" thickBot="1" x14ac:dyDescent="0.25">
      <c r="A319" s="2" t="s">
        <v>4</v>
      </c>
      <c r="C319" s="98">
        <v>535</v>
      </c>
      <c r="D319" s="98">
        <v>482</v>
      </c>
      <c r="E319" s="98">
        <v>522</v>
      </c>
      <c r="F319" s="66"/>
      <c r="G319" s="104"/>
      <c r="H319" s="104"/>
      <c r="I319" s="66"/>
      <c r="J319" s="104"/>
      <c r="K319" s="66"/>
      <c r="L319" s="66"/>
      <c r="M319" s="104"/>
      <c r="N319" s="66"/>
    </row>
    <row r="320" spans="1:14" x14ac:dyDescent="0.2">
      <c r="A320" s="2" t="s">
        <v>466</v>
      </c>
    </row>
    <row r="321" spans="1:14" s="42" customFormat="1" ht="45" x14ac:dyDescent="0.2">
      <c r="A321" s="73" t="s">
        <v>472</v>
      </c>
      <c r="C321" s="66"/>
      <c r="D321" s="66"/>
      <c r="E321" s="66"/>
      <c r="F321" s="66"/>
      <c r="G321" s="66"/>
      <c r="H321" s="66"/>
      <c r="I321" s="66"/>
      <c r="J321" s="66"/>
      <c r="K321" s="66"/>
      <c r="L321" s="66"/>
      <c r="M321" s="66"/>
      <c r="N321" s="66"/>
    </row>
    <row r="322" spans="1:14" ht="15.75" thickBot="1" x14ac:dyDescent="0.3"/>
    <row r="323" spans="1:14" ht="15.75" thickBot="1" x14ac:dyDescent="0.25">
      <c r="A323" s="1" t="s">
        <v>473</v>
      </c>
      <c r="C323" s="92">
        <v>44957</v>
      </c>
      <c r="D323" s="92">
        <v>44985</v>
      </c>
      <c r="E323" s="92">
        <v>45016</v>
      </c>
      <c r="F323" s="83"/>
      <c r="G323" s="83"/>
      <c r="H323" s="83"/>
      <c r="I323" s="83"/>
      <c r="J323" s="83"/>
      <c r="K323" s="83"/>
      <c r="L323" s="83"/>
      <c r="M323" s="83"/>
      <c r="N323" s="83"/>
    </row>
    <row r="324" spans="1:14" ht="15.75" thickBot="1" x14ac:dyDescent="0.25">
      <c r="A324" s="2" t="s">
        <v>4</v>
      </c>
      <c r="C324" s="129">
        <v>6661</v>
      </c>
      <c r="D324" s="129">
        <v>7751</v>
      </c>
      <c r="E324" s="129">
        <v>6613</v>
      </c>
      <c r="F324" s="104"/>
      <c r="G324" s="104"/>
      <c r="H324" s="104"/>
      <c r="I324" s="66"/>
      <c r="J324" s="104"/>
      <c r="K324" s="104"/>
      <c r="L324" s="66"/>
      <c r="M324" s="104"/>
      <c r="N324" s="104"/>
    </row>
    <row r="325" spans="1:14" x14ac:dyDescent="0.2">
      <c r="A325" s="2" t="s">
        <v>466</v>
      </c>
    </row>
    <row r="326" spans="1:14" s="42" customFormat="1" ht="45" x14ac:dyDescent="0.2">
      <c r="A326" s="73" t="s">
        <v>474</v>
      </c>
      <c r="C326" s="66"/>
      <c r="D326" s="66"/>
      <c r="E326" s="66"/>
      <c r="F326" s="66"/>
      <c r="G326" s="66"/>
      <c r="H326" s="66"/>
      <c r="I326" s="66"/>
      <c r="J326" s="66"/>
      <c r="K326" s="66"/>
      <c r="L326" s="66"/>
      <c r="M326" s="66"/>
      <c r="N326" s="66"/>
    </row>
    <row r="327" spans="1:14" ht="15.75" thickBot="1" x14ac:dyDescent="0.3"/>
    <row r="328" spans="1:14" ht="15.75" thickBot="1" x14ac:dyDescent="0.25">
      <c r="A328" s="1" t="s">
        <v>475</v>
      </c>
      <c r="C328" s="92">
        <v>44957</v>
      </c>
      <c r="D328" s="92">
        <v>44985</v>
      </c>
      <c r="E328" s="92">
        <v>45016</v>
      </c>
      <c r="F328" s="83"/>
      <c r="G328" s="83"/>
      <c r="H328" s="83"/>
      <c r="I328" s="83"/>
      <c r="J328" s="83"/>
      <c r="K328" s="83"/>
      <c r="L328" s="83"/>
      <c r="M328" s="83"/>
      <c r="N328" s="83"/>
    </row>
    <row r="329" spans="1:14" ht="15.75" thickBot="1" x14ac:dyDescent="0.25">
      <c r="A329" s="2" t="s">
        <v>4</v>
      </c>
      <c r="C329" s="98">
        <v>349</v>
      </c>
      <c r="D329" s="98">
        <v>490</v>
      </c>
      <c r="E329" s="98">
        <v>499</v>
      </c>
      <c r="F329" s="66"/>
      <c r="G329" s="104"/>
      <c r="H329" s="66"/>
      <c r="I329" s="66"/>
      <c r="J329" s="104"/>
      <c r="K329" s="66"/>
      <c r="L329" s="66"/>
      <c r="M329" s="104"/>
      <c r="N329" s="66"/>
    </row>
    <row r="330" spans="1:14" x14ac:dyDescent="0.2">
      <c r="A330" s="2" t="s">
        <v>466</v>
      </c>
    </row>
    <row r="331" spans="1:14" s="42" customFormat="1" ht="45" x14ac:dyDescent="0.2">
      <c r="A331" s="73" t="s">
        <v>476</v>
      </c>
      <c r="C331" s="66"/>
      <c r="D331" s="66"/>
      <c r="E331" s="66"/>
      <c r="F331" s="66"/>
      <c r="G331" s="66"/>
      <c r="H331" s="66"/>
      <c r="I331" s="66"/>
      <c r="J331" s="66"/>
      <c r="K331" s="66"/>
      <c r="L331" s="66"/>
      <c r="M331" s="66"/>
      <c r="N331" s="66"/>
    </row>
    <row r="332" spans="1:14" ht="15.75" thickBot="1" x14ac:dyDescent="0.3"/>
    <row r="333" spans="1:14" ht="15.75" thickBot="1" x14ac:dyDescent="0.3">
      <c r="A333" s="26" t="s">
        <v>477</v>
      </c>
      <c r="C333" s="92">
        <v>44957</v>
      </c>
      <c r="D333" s="92">
        <v>44985</v>
      </c>
      <c r="E333" s="92">
        <v>45016</v>
      </c>
      <c r="F333" s="83"/>
      <c r="G333" s="83"/>
      <c r="H333" s="83"/>
      <c r="I333" s="83"/>
      <c r="J333" s="83"/>
      <c r="K333" s="83"/>
      <c r="L333" s="83"/>
      <c r="M333" s="83"/>
      <c r="N333" s="83"/>
    </row>
    <row r="334" spans="1:14" ht="15.75" thickBot="1" x14ac:dyDescent="0.25">
      <c r="A334" s="29" t="s">
        <v>464</v>
      </c>
      <c r="C334" s="129">
        <f>C305+C309+C314+C319+C324+C329</f>
        <v>1550232</v>
      </c>
      <c r="D334" s="129">
        <f>D305+D309+D314+D319+D324+D329</f>
        <v>1563651</v>
      </c>
      <c r="E334" s="129">
        <f>E305+E309+E314+E319+E324+E329</f>
        <v>1523406</v>
      </c>
      <c r="F334" s="104"/>
      <c r="G334" s="104"/>
      <c r="H334" s="104"/>
      <c r="I334" s="104"/>
      <c r="J334" s="104"/>
      <c r="K334" s="104"/>
      <c r="L334" s="104"/>
      <c r="M334" s="104"/>
      <c r="N334" s="104"/>
    </row>
    <row r="335" spans="1:14" ht="15.75" thickBot="1" x14ac:dyDescent="0.3"/>
    <row r="336" spans="1:14" ht="15.75" thickBot="1" x14ac:dyDescent="0.25">
      <c r="A336" s="1" t="s">
        <v>478</v>
      </c>
      <c r="C336" s="92">
        <v>44957</v>
      </c>
      <c r="D336" s="92">
        <v>44985</v>
      </c>
      <c r="E336" s="92">
        <v>45016</v>
      </c>
      <c r="F336" s="83"/>
      <c r="G336" s="83"/>
      <c r="H336" s="83"/>
      <c r="I336" s="83"/>
      <c r="J336" s="83"/>
      <c r="K336" s="83"/>
      <c r="L336" s="83"/>
      <c r="M336" s="83"/>
      <c r="N336" s="83"/>
    </row>
    <row r="337" spans="1:14" ht="15.75" thickBot="1" x14ac:dyDescent="0.25">
      <c r="A337" s="2" t="s">
        <v>4</v>
      </c>
      <c r="C337" s="129">
        <v>4520</v>
      </c>
      <c r="D337" s="129">
        <v>5940</v>
      </c>
      <c r="E337" s="129">
        <v>6660</v>
      </c>
      <c r="F337" s="104"/>
      <c r="G337" s="104"/>
      <c r="H337" s="84"/>
      <c r="I337" s="84"/>
      <c r="J337" s="84"/>
      <c r="K337" s="104"/>
      <c r="L337" s="84"/>
      <c r="M337" s="84"/>
      <c r="N337" s="104"/>
    </row>
    <row r="338" spans="1:14" x14ac:dyDescent="0.2">
      <c r="A338" s="23" t="s">
        <v>479</v>
      </c>
      <c r="C338" s="67"/>
      <c r="D338" s="67"/>
      <c r="E338" s="67"/>
      <c r="F338" s="67"/>
      <c r="G338" s="67"/>
      <c r="H338" s="67"/>
      <c r="I338" s="67"/>
      <c r="J338" s="67"/>
      <c r="K338" s="67"/>
      <c r="L338" s="67"/>
      <c r="M338" s="67"/>
      <c r="N338" s="67"/>
    </row>
    <row r="339" spans="1:14" ht="15.75" thickBot="1" x14ac:dyDescent="0.3"/>
    <row r="340" spans="1:14" ht="15.75" thickBot="1" x14ac:dyDescent="0.25">
      <c r="A340" s="1" t="s">
        <v>480</v>
      </c>
      <c r="C340" s="92">
        <v>44957</v>
      </c>
      <c r="D340" s="92">
        <v>44985</v>
      </c>
      <c r="E340" s="92">
        <v>45016</v>
      </c>
      <c r="F340" s="83"/>
      <c r="G340" s="83"/>
      <c r="H340" s="83"/>
      <c r="I340" s="83"/>
      <c r="J340" s="83"/>
      <c r="K340" s="83"/>
      <c r="L340" s="83"/>
      <c r="M340" s="83"/>
      <c r="N340" s="83"/>
    </row>
    <row r="341" spans="1:14" ht="15.75" thickBot="1" x14ac:dyDescent="0.25">
      <c r="A341" s="2" t="s">
        <v>4</v>
      </c>
      <c r="C341" s="129">
        <v>21086</v>
      </c>
      <c r="D341" s="129">
        <v>20868</v>
      </c>
      <c r="E341" s="129">
        <v>20013</v>
      </c>
      <c r="F341" s="104"/>
      <c r="G341" s="104"/>
      <c r="H341" s="84"/>
      <c r="I341" s="84"/>
      <c r="J341" s="84"/>
      <c r="K341" s="104"/>
      <c r="L341" s="84"/>
      <c r="M341" s="84"/>
      <c r="N341" s="104"/>
    </row>
    <row r="342" spans="1:14" ht="30" x14ac:dyDescent="0.2">
      <c r="A342" s="23" t="s">
        <v>481</v>
      </c>
    </row>
    <row r="344" spans="1:14" ht="15.75" thickBot="1" x14ac:dyDescent="0.25">
      <c r="A344" s="1" t="s">
        <v>482</v>
      </c>
    </row>
    <row r="345" spans="1:14" ht="15.75" thickBot="1" x14ac:dyDescent="0.25">
      <c r="A345" s="2" t="s">
        <v>4</v>
      </c>
      <c r="C345" s="92">
        <v>44957</v>
      </c>
      <c r="D345" s="92">
        <v>44985</v>
      </c>
      <c r="E345" s="92">
        <v>45016</v>
      </c>
      <c r="F345" s="83"/>
      <c r="G345" s="83"/>
      <c r="H345" s="83"/>
      <c r="I345" s="83"/>
      <c r="J345" s="83"/>
      <c r="K345" s="83"/>
      <c r="L345" s="83"/>
      <c r="M345" s="83"/>
      <c r="N345" s="83"/>
    </row>
    <row r="346" spans="1:14" ht="15.75" thickBot="1" x14ac:dyDescent="0.25">
      <c r="A346" s="4" t="s">
        <v>483</v>
      </c>
      <c r="C346" s="129">
        <v>97815</v>
      </c>
      <c r="D346" s="129">
        <v>87020</v>
      </c>
      <c r="E346" s="129">
        <v>90159</v>
      </c>
      <c r="F346" s="104"/>
      <c r="G346" s="104"/>
      <c r="H346" s="84"/>
      <c r="I346" s="104"/>
      <c r="J346" s="104"/>
      <c r="K346" s="104"/>
      <c r="L346" s="104"/>
      <c r="M346" s="104"/>
      <c r="N346" s="104"/>
    </row>
    <row r="347" spans="1:14" ht="15.75" thickBot="1" x14ac:dyDescent="0.3"/>
    <row r="348" spans="1:14" ht="15.75" thickBot="1" x14ac:dyDescent="0.25">
      <c r="A348" s="1" t="s">
        <v>484</v>
      </c>
      <c r="C348" s="92">
        <v>44957</v>
      </c>
      <c r="D348" s="92">
        <v>44985</v>
      </c>
      <c r="E348" s="92">
        <v>45016</v>
      </c>
      <c r="F348" s="83"/>
      <c r="G348" s="83"/>
      <c r="H348" s="83"/>
      <c r="I348" s="83"/>
      <c r="J348" s="83"/>
      <c r="K348" s="83"/>
      <c r="L348" s="83"/>
      <c r="M348" s="83"/>
      <c r="N348" s="83"/>
    </row>
    <row r="349" spans="1:14" ht="15.75" thickBot="1" x14ac:dyDescent="0.25">
      <c r="A349" s="2" t="s">
        <v>4</v>
      </c>
      <c r="C349" s="130">
        <v>45688952.659999996</v>
      </c>
      <c r="D349" s="130">
        <v>45673897.960000001</v>
      </c>
      <c r="E349" s="130">
        <v>44956343.350000001</v>
      </c>
      <c r="F349" s="127"/>
      <c r="G349" s="127"/>
      <c r="H349" s="127"/>
      <c r="I349" s="127"/>
      <c r="J349" s="127"/>
      <c r="K349" s="127"/>
      <c r="L349" s="127"/>
      <c r="M349" s="127"/>
      <c r="N349" s="127"/>
    </row>
    <row r="350" spans="1:14" ht="30.75" thickBot="1" x14ac:dyDescent="0.25">
      <c r="A350" s="4" t="s">
        <v>485</v>
      </c>
    </row>
    <row r="351" spans="1:14" ht="15.75" thickBot="1" x14ac:dyDescent="0.25">
      <c r="A351" s="40"/>
      <c r="C351" s="92">
        <v>44957</v>
      </c>
      <c r="D351" s="92">
        <v>44985</v>
      </c>
      <c r="E351" s="92">
        <v>45016</v>
      </c>
      <c r="F351" s="83"/>
      <c r="G351" s="83"/>
      <c r="H351" s="83"/>
      <c r="I351" s="83"/>
      <c r="J351" s="83"/>
      <c r="K351" s="83"/>
      <c r="L351" s="83"/>
      <c r="M351" s="83"/>
      <c r="N351" s="83"/>
    </row>
    <row r="352" spans="1:14" ht="15.75" thickBot="1" x14ac:dyDescent="0.25">
      <c r="A352" s="1" t="s">
        <v>486</v>
      </c>
      <c r="C352" s="130">
        <v>2583568.5099999998</v>
      </c>
      <c r="D352" s="130">
        <v>2601559.12</v>
      </c>
      <c r="E352" s="130">
        <v>2668524.37</v>
      </c>
      <c r="F352" s="75"/>
      <c r="G352" s="75"/>
      <c r="H352" s="75"/>
      <c r="I352" s="75"/>
      <c r="J352" s="75"/>
      <c r="K352" s="75"/>
      <c r="L352" s="75"/>
      <c r="M352" s="75"/>
      <c r="N352" s="75"/>
    </row>
    <row r="353" spans="1:14" x14ac:dyDescent="0.2">
      <c r="A353" s="2" t="s">
        <v>4</v>
      </c>
    </row>
    <row r="354" spans="1:14" ht="45" x14ac:dyDescent="0.2">
      <c r="A354" s="23" t="s">
        <v>487</v>
      </c>
    </row>
    <row r="355" spans="1:14" ht="15.75" thickBot="1" x14ac:dyDescent="0.3"/>
    <row r="356" spans="1:14" ht="15.75" thickBot="1" x14ac:dyDescent="0.25">
      <c r="A356" s="1" t="s">
        <v>488</v>
      </c>
      <c r="C356" s="92">
        <v>44957</v>
      </c>
      <c r="D356" s="92">
        <v>44985</v>
      </c>
      <c r="E356" s="92">
        <v>45016</v>
      </c>
      <c r="F356" s="83"/>
      <c r="G356" s="83"/>
      <c r="H356" s="83"/>
      <c r="I356" s="83"/>
      <c r="J356" s="83"/>
      <c r="K356" s="83"/>
      <c r="L356" s="83"/>
      <c r="M356" s="83"/>
      <c r="N356" s="83"/>
    </row>
    <row r="357" spans="1:14" ht="15.75" thickBot="1" x14ac:dyDescent="0.25">
      <c r="A357" s="2" t="s">
        <v>4</v>
      </c>
      <c r="C357" s="130">
        <v>323078.7</v>
      </c>
      <c r="D357" s="130">
        <v>358688.78</v>
      </c>
      <c r="E357" s="130">
        <v>351273.85</v>
      </c>
      <c r="F357" s="75"/>
      <c r="G357" s="75"/>
      <c r="H357" s="75"/>
      <c r="I357" s="75"/>
      <c r="J357" s="127"/>
      <c r="K357" s="75"/>
      <c r="L357" s="75"/>
      <c r="M357" s="127"/>
      <c r="N357" s="75"/>
    </row>
    <row r="358" spans="1:14" ht="30" x14ac:dyDescent="0.2">
      <c r="A358" s="4" t="s">
        <v>489</v>
      </c>
    </row>
    <row r="359" spans="1:14" ht="15.75" thickBot="1" x14ac:dyDescent="0.3"/>
    <row r="360" spans="1:14" ht="15.75" thickBot="1" x14ac:dyDescent="0.25">
      <c r="A360" s="1" t="s">
        <v>490</v>
      </c>
      <c r="C360" s="92">
        <v>44957</v>
      </c>
      <c r="D360" s="92">
        <v>44985</v>
      </c>
      <c r="E360" s="92">
        <v>45016</v>
      </c>
      <c r="F360" s="83"/>
      <c r="G360" s="83"/>
      <c r="H360" s="83"/>
      <c r="I360" s="83"/>
      <c r="J360" s="83"/>
      <c r="K360" s="83"/>
      <c r="L360" s="83"/>
      <c r="M360" s="83"/>
      <c r="N360" s="83"/>
    </row>
    <row r="361" spans="1:14" ht="15.75" thickBot="1" x14ac:dyDescent="0.25">
      <c r="A361" s="2" t="s">
        <v>4</v>
      </c>
      <c r="C361" s="130">
        <v>2311859.9</v>
      </c>
      <c r="D361" s="130">
        <v>2349154.44</v>
      </c>
      <c r="E361" s="130">
        <v>2283857.5099999998</v>
      </c>
      <c r="F361" s="75"/>
      <c r="G361" s="75"/>
      <c r="H361" s="75"/>
      <c r="I361" s="75"/>
      <c r="J361" s="127"/>
      <c r="K361" s="75"/>
      <c r="L361" s="75"/>
      <c r="M361" s="127"/>
      <c r="N361" s="75"/>
    </row>
    <row r="362" spans="1:14" ht="30" x14ac:dyDescent="0.2">
      <c r="A362" s="4" t="s">
        <v>491</v>
      </c>
    </row>
    <row r="363" spans="1:14" ht="15.75" thickBot="1" x14ac:dyDescent="0.3"/>
    <row r="364" spans="1:14" ht="15.75" thickBot="1" x14ac:dyDescent="0.25">
      <c r="A364" s="1" t="s">
        <v>492</v>
      </c>
      <c r="C364" s="92">
        <v>44957</v>
      </c>
      <c r="D364" s="92">
        <v>44985</v>
      </c>
      <c r="E364" s="92">
        <v>45016</v>
      </c>
      <c r="F364" s="83"/>
      <c r="G364" s="83"/>
      <c r="H364" s="83"/>
      <c r="I364" s="83"/>
      <c r="J364" s="83"/>
      <c r="K364" s="83"/>
      <c r="L364" s="83"/>
      <c r="M364" s="83"/>
      <c r="N364" s="83"/>
    </row>
    <row r="365" spans="1:14" ht="15.75" thickBot="1" x14ac:dyDescent="0.25">
      <c r="A365" s="2" t="s">
        <v>4</v>
      </c>
      <c r="C365" s="130">
        <v>60088.95</v>
      </c>
      <c r="D365" s="130">
        <v>66648.649999999994</v>
      </c>
      <c r="E365" s="130">
        <v>63442.75</v>
      </c>
      <c r="F365" s="75"/>
      <c r="G365" s="75"/>
      <c r="H365" s="75"/>
      <c r="I365" s="75"/>
      <c r="J365" s="75"/>
      <c r="K365" s="75"/>
      <c r="L365" s="75"/>
      <c r="M365" s="75"/>
      <c r="N365" s="75"/>
    </row>
    <row r="366" spans="1:14" ht="30" x14ac:dyDescent="0.2">
      <c r="A366" s="4" t="s">
        <v>493</v>
      </c>
    </row>
    <row r="367" spans="1:14" ht="15.75" thickBot="1" x14ac:dyDescent="0.3"/>
    <row r="368" spans="1:14" ht="15.75" thickBot="1" x14ac:dyDescent="0.25">
      <c r="A368" s="29" t="s">
        <v>494</v>
      </c>
      <c r="C368" s="92">
        <v>44957</v>
      </c>
      <c r="D368" s="92">
        <v>44985</v>
      </c>
      <c r="E368" s="92">
        <v>45016</v>
      </c>
      <c r="F368" s="83"/>
      <c r="G368" s="83"/>
      <c r="H368" s="83"/>
      <c r="I368" s="83"/>
      <c r="J368" s="83"/>
      <c r="K368" s="83"/>
      <c r="L368" s="83"/>
      <c r="M368" s="83"/>
      <c r="N368" s="83"/>
    </row>
    <row r="369" spans="1:14" ht="15.75" thickBot="1" x14ac:dyDescent="0.25">
      <c r="A369" s="6" t="s">
        <v>495</v>
      </c>
      <c r="C369" s="130">
        <f t="shared" ref="C369:E369" si="12">C349+C352+C357+C361+C365</f>
        <v>50967548.719999999</v>
      </c>
      <c r="D369" s="130">
        <f t="shared" si="12"/>
        <v>51049948.949999996</v>
      </c>
      <c r="E369" s="130">
        <f t="shared" si="12"/>
        <v>50323441.829999998</v>
      </c>
      <c r="F369" s="75"/>
      <c r="G369" s="75"/>
      <c r="H369" s="75"/>
      <c r="I369" s="75"/>
      <c r="J369" s="75"/>
      <c r="K369" s="75"/>
      <c r="L369" s="75"/>
      <c r="M369" s="75"/>
      <c r="N369" s="75"/>
    </row>
    <row r="370" spans="1:14" ht="45" x14ac:dyDescent="0.2">
      <c r="A370" s="41" t="s">
        <v>496</v>
      </c>
      <c r="H370" s="128"/>
      <c r="I370" s="75"/>
      <c r="L370" s="75"/>
    </row>
    <row r="371" spans="1:14" ht="15.75" thickBot="1" x14ac:dyDescent="0.3"/>
    <row r="372" spans="1:14" ht="30.75" thickBot="1" x14ac:dyDescent="0.25">
      <c r="A372" s="1" t="s">
        <v>497</v>
      </c>
      <c r="C372" s="92">
        <v>44957</v>
      </c>
      <c r="D372" s="92">
        <v>44985</v>
      </c>
      <c r="E372" s="92">
        <v>45016</v>
      </c>
      <c r="F372" s="83"/>
      <c r="G372" s="83"/>
      <c r="H372" s="83"/>
      <c r="I372" s="83"/>
      <c r="J372" s="83"/>
      <c r="K372" s="83"/>
      <c r="L372" s="83"/>
      <c r="M372" s="83"/>
      <c r="N372" s="83"/>
    </row>
    <row r="373" spans="1:14" ht="15.75" thickBot="1" x14ac:dyDescent="0.25">
      <c r="A373" s="2" t="s">
        <v>4</v>
      </c>
      <c r="C373" s="98">
        <v>5</v>
      </c>
      <c r="D373" s="98">
        <v>5</v>
      </c>
      <c r="E373" s="98">
        <v>5</v>
      </c>
      <c r="F373" s="66"/>
      <c r="G373" s="66"/>
      <c r="H373" s="66"/>
      <c r="I373" s="66"/>
      <c r="J373" s="66"/>
      <c r="K373" s="66"/>
      <c r="L373" s="66"/>
      <c r="M373" s="66"/>
      <c r="N373" s="66"/>
    </row>
    <row r="374" spans="1:14" ht="15.75" thickBot="1" x14ac:dyDescent="0.25">
      <c r="A374" s="28"/>
    </row>
    <row r="375" spans="1:14" ht="15.75" thickBot="1" x14ac:dyDescent="0.25">
      <c r="A375" s="1" t="s">
        <v>498</v>
      </c>
      <c r="C375" s="92">
        <v>44957</v>
      </c>
      <c r="D375" s="92">
        <v>44985</v>
      </c>
      <c r="E375" s="92">
        <v>45016</v>
      </c>
      <c r="F375" s="83"/>
      <c r="G375" s="83"/>
      <c r="H375" s="83"/>
      <c r="I375" s="83"/>
      <c r="J375" s="83"/>
      <c r="K375" s="83"/>
      <c r="L375" s="83"/>
      <c r="M375" s="83"/>
      <c r="N375" s="83"/>
    </row>
    <row r="376" spans="1:14" ht="15.75" thickBot="1" x14ac:dyDescent="0.25">
      <c r="A376" s="2" t="s">
        <v>4</v>
      </c>
      <c r="C376" s="129">
        <v>702114.17</v>
      </c>
      <c r="D376" s="129">
        <v>659767.11</v>
      </c>
      <c r="E376" s="129">
        <v>621726.75</v>
      </c>
      <c r="F376" s="104"/>
      <c r="G376" s="104"/>
      <c r="H376" s="84"/>
      <c r="I376" s="104"/>
      <c r="J376" s="84"/>
      <c r="K376" s="84"/>
      <c r="L376" s="104"/>
      <c r="M376" s="84"/>
      <c r="N376" s="84"/>
    </row>
    <row r="377" spans="1:14" ht="45" x14ac:dyDescent="0.2">
      <c r="A377" s="23" t="s">
        <v>499</v>
      </c>
      <c r="D377" s="64"/>
      <c r="F377" s="64"/>
      <c r="H377" s="64"/>
      <c r="J377" s="64"/>
      <c r="M377" s="64"/>
    </row>
    <row r="378" spans="1:14" ht="15.75" thickBot="1" x14ac:dyDescent="0.3"/>
    <row r="379" spans="1:14" ht="15.75" thickBot="1" x14ac:dyDescent="0.25">
      <c r="A379" s="1" t="s">
        <v>500</v>
      </c>
      <c r="C379" s="92">
        <v>44957</v>
      </c>
      <c r="D379" s="92">
        <v>44985</v>
      </c>
      <c r="E379" s="92">
        <v>45016</v>
      </c>
      <c r="F379" s="83"/>
      <c r="G379" s="83"/>
      <c r="H379" s="83"/>
      <c r="I379" s="83"/>
      <c r="J379" s="83"/>
      <c r="K379" s="83"/>
      <c r="L379" s="83"/>
      <c r="M379" s="83"/>
      <c r="N379" s="83"/>
    </row>
    <row r="380" spans="1:14" ht="15.75" thickBot="1" x14ac:dyDescent="0.25">
      <c r="A380" s="2" t="s">
        <v>4</v>
      </c>
      <c r="C380" s="129">
        <v>84283.4</v>
      </c>
      <c r="D380" s="129">
        <v>76146.38</v>
      </c>
      <c r="E380" s="129">
        <v>72171.97</v>
      </c>
      <c r="F380" s="104"/>
      <c r="G380" s="104"/>
      <c r="H380" s="84"/>
      <c r="I380" s="104"/>
      <c r="J380" s="84"/>
      <c r="K380" s="104"/>
      <c r="L380" s="104"/>
      <c r="M380" s="84"/>
      <c r="N380" s="104"/>
    </row>
    <row r="381" spans="1:14" ht="45" x14ac:dyDescent="0.2">
      <c r="A381" s="23" t="s">
        <v>501</v>
      </c>
      <c r="D381" s="64"/>
      <c r="F381" s="64"/>
      <c r="H381" s="64"/>
      <c r="J381" s="64"/>
      <c r="M381" s="64"/>
    </row>
    <row r="382" spans="1:14" ht="15.75" thickBot="1" x14ac:dyDescent="0.3"/>
    <row r="383" spans="1:14" ht="15.75" thickBot="1" x14ac:dyDescent="0.25">
      <c r="A383" s="1" t="s">
        <v>502</v>
      </c>
      <c r="C383" s="92">
        <v>44957</v>
      </c>
      <c r="D383" s="92">
        <v>44985</v>
      </c>
      <c r="E383" s="92">
        <v>45016</v>
      </c>
      <c r="F383" s="83"/>
      <c r="G383" s="83"/>
      <c r="H383" s="83"/>
      <c r="I383" s="83"/>
      <c r="J383" s="83"/>
      <c r="K383" s="83"/>
      <c r="L383" s="83"/>
      <c r="M383" s="83"/>
      <c r="N383" s="83"/>
    </row>
    <row r="384" spans="1:14" ht="15.75" thickBot="1" x14ac:dyDescent="0.25">
      <c r="A384" s="2" t="s">
        <v>4</v>
      </c>
      <c r="C384" s="129">
        <v>64479.16</v>
      </c>
      <c r="D384" s="129">
        <v>57412.81</v>
      </c>
      <c r="E384" s="129">
        <v>68508.070000000007</v>
      </c>
      <c r="F384" s="104"/>
      <c r="G384" s="104"/>
      <c r="H384" s="84"/>
      <c r="I384" s="104"/>
      <c r="J384" s="84"/>
      <c r="K384" s="104"/>
      <c r="L384" s="104"/>
      <c r="M384" s="84"/>
      <c r="N384" s="104"/>
    </row>
    <row r="385" spans="1:14" ht="45.75" thickBot="1" x14ac:dyDescent="0.25">
      <c r="A385" s="23" t="s">
        <v>503</v>
      </c>
      <c r="D385" s="64"/>
      <c r="F385" s="64"/>
      <c r="H385" s="64"/>
      <c r="J385" s="64"/>
      <c r="M385" s="64"/>
    </row>
    <row r="386" spans="1:14" ht="15.75" thickBot="1" x14ac:dyDescent="0.3">
      <c r="C386" s="92">
        <v>44957</v>
      </c>
      <c r="D386" s="92">
        <v>44985</v>
      </c>
      <c r="E386" s="92">
        <v>45016</v>
      </c>
      <c r="F386" s="83"/>
      <c r="G386" s="83"/>
      <c r="H386" s="83"/>
      <c r="I386" s="83"/>
      <c r="J386" s="83"/>
      <c r="K386" s="83"/>
      <c r="L386" s="83"/>
      <c r="M386" s="83"/>
      <c r="N386" s="83"/>
    </row>
    <row r="387" spans="1:14" ht="15.75" thickBot="1" x14ac:dyDescent="0.25">
      <c r="A387" s="1" t="s">
        <v>504</v>
      </c>
      <c r="C387" s="129">
        <v>54554.76</v>
      </c>
      <c r="D387" s="129">
        <v>50275</v>
      </c>
      <c r="E387" s="129">
        <v>46138.8</v>
      </c>
      <c r="F387" s="104"/>
      <c r="G387" s="104"/>
      <c r="H387" s="84"/>
      <c r="I387" s="104"/>
      <c r="J387" s="84"/>
      <c r="K387" s="84"/>
      <c r="L387" s="104"/>
      <c r="M387" s="84"/>
      <c r="N387" s="84"/>
    </row>
    <row r="388" spans="1:14" x14ac:dyDescent="0.2">
      <c r="A388" s="2" t="s">
        <v>4</v>
      </c>
    </row>
    <row r="389" spans="1:14" ht="45" x14ac:dyDescent="0.2">
      <c r="A389" s="23" t="s">
        <v>505</v>
      </c>
      <c r="D389" s="64"/>
      <c r="F389" s="64"/>
      <c r="H389" s="64"/>
      <c r="J389" s="64"/>
      <c r="M389" s="64"/>
    </row>
    <row r="390" spans="1:14" ht="15.75" thickBot="1" x14ac:dyDescent="0.3"/>
    <row r="391" spans="1:14" ht="15.75" thickBot="1" x14ac:dyDescent="0.25">
      <c r="A391" s="1" t="s">
        <v>506</v>
      </c>
      <c r="C391" s="92">
        <v>44957</v>
      </c>
      <c r="D391" s="92">
        <v>44985</v>
      </c>
      <c r="E391" s="92">
        <v>45016</v>
      </c>
      <c r="F391" s="83"/>
      <c r="G391" s="83"/>
      <c r="H391" s="83"/>
      <c r="I391" s="83"/>
      <c r="J391" s="83"/>
      <c r="K391" s="83"/>
      <c r="L391" s="83"/>
      <c r="M391" s="83"/>
      <c r="N391" s="83"/>
    </row>
    <row r="392" spans="1:14" ht="15.75" thickBot="1" x14ac:dyDescent="0.25">
      <c r="A392" s="2" t="s">
        <v>4</v>
      </c>
      <c r="C392" s="129">
        <v>15336.51</v>
      </c>
      <c r="D392" s="129">
        <v>12060.76</v>
      </c>
      <c r="E392" s="129">
        <v>21082.41</v>
      </c>
      <c r="F392" s="104"/>
      <c r="G392" s="104"/>
      <c r="H392" s="84"/>
      <c r="I392" s="104"/>
      <c r="J392" s="84"/>
      <c r="K392" s="104"/>
      <c r="L392" s="104"/>
      <c r="M392" s="84"/>
      <c r="N392" s="104"/>
    </row>
    <row r="393" spans="1:14" ht="45" x14ac:dyDescent="0.2">
      <c r="A393" s="4" t="s">
        <v>507</v>
      </c>
      <c r="D393" s="64"/>
      <c r="F393" s="64"/>
      <c r="H393" s="64"/>
      <c r="J393" s="64"/>
      <c r="M393" s="64"/>
    </row>
    <row r="394" spans="1:14" ht="15.75" thickBot="1" x14ac:dyDescent="0.3"/>
    <row r="395" spans="1:14" ht="15.75" thickBot="1" x14ac:dyDescent="0.25">
      <c r="A395" s="29" t="s">
        <v>508</v>
      </c>
      <c r="C395" s="92">
        <v>44957</v>
      </c>
      <c r="D395" s="92">
        <v>44985</v>
      </c>
      <c r="E395" s="92">
        <v>45016</v>
      </c>
      <c r="F395" s="83"/>
      <c r="G395" s="83"/>
      <c r="H395" s="83"/>
      <c r="I395" s="83"/>
      <c r="J395" s="83"/>
      <c r="K395" s="83"/>
      <c r="L395" s="83"/>
      <c r="M395" s="83"/>
      <c r="N395" s="83"/>
    </row>
    <row r="396" spans="1:14" ht="15.75" thickBot="1" x14ac:dyDescent="0.25">
      <c r="A396" s="29" t="s">
        <v>424</v>
      </c>
      <c r="C396" s="129">
        <f>C376+C380+C384+C387+C392</f>
        <v>920768.00000000012</v>
      </c>
      <c r="D396" s="129">
        <f>D376+D380+D384+D387+D392</f>
        <v>855662.06</v>
      </c>
      <c r="E396" s="129">
        <f>E376+E380+E384+E387+E392</f>
        <v>829628.00000000012</v>
      </c>
      <c r="F396" s="104"/>
      <c r="G396" s="104"/>
      <c r="H396" s="84"/>
      <c r="I396" s="104"/>
      <c r="J396" s="84"/>
      <c r="K396" s="84"/>
      <c r="L396" s="104"/>
      <c r="M396" s="84"/>
      <c r="N396" s="84"/>
    </row>
    <row r="397" spans="1:14" ht="45" x14ac:dyDescent="0.2">
      <c r="A397" s="23" t="s">
        <v>509</v>
      </c>
      <c r="D397" s="64"/>
      <c r="F397" s="64"/>
      <c r="H397" s="64"/>
      <c r="J397" s="64"/>
      <c r="M397" s="64"/>
    </row>
    <row r="400" spans="1:14" x14ac:dyDescent="0.25">
      <c r="A400" s="37" t="s">
        <v>510</v>
      </c>
    </row>
    <row r="402" spans="1:8" x14ac:dyDescent="0.2">
      <c r="A402" s="7" t="s">
        <v>0</v>
      </c>
      <c r="C402" s="163"/>
      <c r="D402" s="164"/>
      <c r="E402" s="164"/>
      <c r="F402" s="164"/>
      <c r="G402" s="164"/>
      <c r="H402" s="165"/>
    </row>
    <row r="403" spans="1:8" ht="45" x14ac:dyDescent="0.2">
      <c r="A403" s="8" t="s">
        <v>1</v>
      </c>
      <c r="C403" s="166"/>
      <c r="D403" s="167"/>
      <c r="E403" s="167"/>
      <c r="F403" s="167"/>
      <c r="G403" s="167"/>
      <c r="H403" s="168"/>
    </row>
  </sheetData>
  <mergeCells count="1">
    <mergeCell ref="C402:H40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N40"/>
  <sheetViews>
    <sheetView topLeftCell="A31" zoomScale="75" zoomScaleNormal="75" workbookViewId="0">
      <selection activeCell="J40" sqref="J40"/>
    </sheetView>
  </sheetViews>
  <sheetFormatPr baseColWidth="10" defaultColWidth="11" defaultRowHeight="15" x14ac:dyDescent="0.25"/>
  <cols>
    <col min="1" max="1" width="69.28515625" style="21" customWidth="1"/>
    <col min="2" max="2" width="0.7109375" style="20" customWidth="1"/>
    <col min="3" max="3" width="8" style="20" bestFit="1" customWidth="1"/>
    <col min="4" max="4" width="7.42578125" style="20" bestFit="1" customWidth="1"/>
    <col min="5" max="5" width="7.7109375" style="20" bestFit="1" customWidth="1"/>
    <col min="6" max="6" width="7.42578125" style="20" bestFit="1" customWidth="1"/>
    <col min="7" max="7" width="8.140625" style="20" bestFit="1" customWidth="1"/>
    <col min="8" max="8" width="7.140625" style="86" bestFit="1" customWidth="1"/>
    <col min="9" max="9" width="6.42578125" style="20" bestFit="1" customWidth="1"/>
    <col min="10" max="10" width="8" style="20" bestFit="1" customWidth="1"/>
    <col min="11" max="11" width="7.7109375" style="20" customWidth="1"/>
    <col min="12" max="12" width="7.42578125" style="20" bestFit="1" customWidth="1"/>
    <col min="13" max="13" width="8" style="20" bestFit="1" customWidth="1"/>
    <col min="14" max="14" width="7.7109375" style="20" customWidth="1"/>
    <col min="15" max="16384" width="11" style="20"/>
  </cols>
  <sheetData>
    <row r="1" spans="1:14" ht="23.25" x14ac:dyDescent="0.2">
      <c r="A1" s="76" t="s">
        <v>261</v>
      </c>
    </row>
    <row r="3" spans="1:14" x14ac:dyDescent="0.25">
      <c r="A3" s="24" t="s">
        <v>262</v>
      </c>
    </row>
    <row r="4" spans="1:14" ht="15.75" thickBot="1" x14ac:dyDescent="0.3"/>
    <row r="5" spans="1:14" ht="15.75" thickBot="1" x14ac:dyDescent="0.25">
      <c r="A5" s="1" t="s">
        <v>263</v>
      </c>
      <c r="C5" s="133">
        <v>44957</v>
      </c>
      <c r="D5" s="133">
        <v>44985</v>
      </c>
      <c r="E5" s="133">
        <v>45016</v>
      </c>
      <c r="F5" s="122"/>
      <c r="G5" s="122"/>
      <c r="H5" s="122"/>
      <c r="I5" s="122"/>
      <c r="J5" s="122"/>
      <c r="K5" s="122"/>
      <c r="L5" s="122"/>
      <c r="M5" s="122"/>
      <c r="N5" s="122"/>
    </row>
    <row r="6" spans="1:14" ht="15.75" thickBot="1" x14ac:dyDescent="0.25">
      <c r="A6" s="2" t="s">
        <v>4</v>
      </c>
      <c r="C6" s="134">
        <v>243</v>
      </c>
      <c r="D6" s="134">
        <v>239</v>
      </c>
      <c r="E6" s="134">
        <v>235</v>
      </c>
      <c r="F6" s="74"/>
      <c r="G6" s="74"/>
      <c r="H6" s="132"/>
      <c r="I6" s="74"/>
      <c r="J6" s="74"/>
      <c r="K6" s="74"/>
      <c r="L6" s="74"/>
      <c r="M6" s="74"/>
      <c r="N6" s="74"/>
    </row>
    <row r="7" spans="1:14" ht="30" x14ac:dyDescent="0.2">
      <c r="A7" s="4" t="s">
        <v>264</v>
      </c>
    </row>
    <row r="9" spans="1:14" ht="15.75" thickBot="1" x14ac:dyDescent="0.3"/>
    <row r="10" spans="1:14" ht="15.75" thickBot="1" x14ac:dyDescent="0.25">
      <c r="A10" s="1" t="s">
        <v>265</v>
      </c>
      <c r="C10" s="133">
        <v>44957</v>
      </c>
      <c r="D10" s="133">
        <v>44985</v>
      </c>
      <c r="E10" s="133">
        <v>45016</v>
      </c>
      <c r="F10" s="122"/>
      <c r="G10" s="122"/>
      <c r="H10" s="122"/>
      <c r="I10" s="122"/>
      <c r="J10" s="122"/>
      <c r="K10" s="122"/>
      <c r="L10" s="122"/>
      <c r="M10" s="122"/>
      <c r="N10" s="122"/>
    </row>
    <row r="11" spans="1:14" ht="15.75" thickBot="1" x14ac:dyDescent="0.25">
      <c r="A11" s="2" t="s">
        <v>4</v>
      </c>
      <c r="C11" s="134">
        <v>79</v>
      </c>
      <c r="D11" s="134">
        <v>77</v>
      </c>
      <c r="E11" s="134">
        <v>82</v>
      </c>
      <c r="F11" s="74"/>
      <c r="G11" s="74"/>
      <c r="H11" s="132"/>
      <c r="I11" s="74"/>
      <c r="J11" s="74"/>
      <c r="K11" s="74"/>
      <c r="L11" s="74"/>
      <c r="M11" s="74"/>
      <c r="N11" s="74"/>
    </row>
    <row r="12" spans="1:14" ht="45" x14ac:dyDescent="0.2">
      <c r="A12" s="4" t="s">
        <v>266</v>
      </c>
    </row>
    <row r="13" spans="1:14" ht="15.75" thickBot="1" x14ac:dyDescent="0.3"/>
    <row r="14" spans="1:14" ht="42" customHeight="1" thickBot="1" x14ac:dyDescent="0.25">
      <c r="A14" s="8" t="s">
        <v>267</v>
      </c>
      <c r="C14" s="133">
        <v>44957</v>
      </c>
      <c r="D14" s="133">
        <v>44985</v>
      </c>
      <c r="E14" s="133">
        <v>45016</v>
      </c>
      <c r="F14" s="122"/>
      <c r="G14" s="122"/>
      <c r="H14" s="122"/>
      <c r="I14" s="122"/>
      <c r="J14" s="122"/>
      <c r="K14" s="122"/>
      <c r="L14" s="122"/>
      <c r="M14" s="122"/>
      <c r="N14" s="122"/>
    </row>
    <row r="15" spans="1:14" ht="15.75" thickBot="1" x14ac:dyDescent="0.25">
      <c r="A15" s="2" t="s">
        <v>4</v>
      </c>
      <c r="C15" s="134">
        <v>84</v>
      </c>
      <c r="D15" s="134">
        <v>82</v>
      </c>
      <c r="E15" s="134">
        <v>82</v>
      </c>
      <c r="F15" s="74"/>
      <c r="G15" s="74"/>
      <c r="H15" s="132"/>
      <c r="I15" s="74"/>
      <c r="J15" s="74"/>
      <c r="K15" s="74"/>
      <c r="L15" s="74"/>
      <c r="M15" s="74"/>
      <c r="N15" s="74"/>
    </row>
    <row r="16" spans="1:14" x14ac:dyDescent="0.2">
      <c r="A16" s="23" t="s">
        <v>268</v>
      </c>
    </row>
    <row r="18" spans="1:14" ht="15.75" thickBot="1" x14ac:dyDescent="0.3"/>
    <row r="19" spans="1:14" ht="15.75" thickBot="1" x14ac:dyDescent="0.25">
      <c r="A19" s="1" t="s">
        <v>269</v>
      </c>
      <c r="C19" s="133">
        <v>44957</v>
      </c>
      <c r="D19" s="133">
        <v>44985</v>
      </c>
      <c r="E19" s="133">
        <v>45016</v>
      </c>
      <c r="F19" s="122"/>
      <c r="G19" s="122"/>
      <c r="H19" s="122"/>
      <c r="I19" s="122"/>
      <c r="J19" s="122"/>
      <c r="K19" s="122"/>
      <c r="L19" s="122"/>
      <c r="M19" s="122"/>
      <c r="N19" s="122"/>
    </row>
    <row r="20" spans="1:14" ht="15.75" thickBot="1" x14ac:dyDescent="0.25">
      <c r="A20" s="2" t="s">
        <v>4</v>
      </c>
      <c r="C20" s="134">
        <v>38</v>
      </c>
      <c r="D20" s="134">
        <v>39</v>
      </c>
      <c r="E20" s="134">
        <v>39</v>
      </c>
      <c r="F20" s="74"/>
      <c r="G20" s="74"/>
      <c r="H20" s="132"/>
      <c r="I20" s="74"/>
      <c r="J20" s="74"/>
      <c r="K20" s="74"/>
      <c r="L20" s="74"/>
      <c r="M20" s="74"/>
      <c r="N20" s="74"/>
    </row>
    <row r="21" spans="1:14" ht="45" x14ac:dyDescent="0.2">
      <c r="A21" s="4" t="s">
        <v>270</v>
      </c>
    </row>
    <row r="23" spans="1:14" ht="15.75" thickBot="1" x14ac:dyDescent="0.3"/>
    <row r="24" spans="1:14" ht="15.75" thickBot="1" x14ac:dyDescent="0.25">
      <c r="A24" s="1" t="s">
        <v>271</v>
      </c>
      <c r="C24" s="133">
        <v>44957</v>
      </c>
      <c r="D24" s="133">
        <v>44985</v>
      </c>
      <c r="E24" s="133">
        <v>45016</v>
      </c>
      <c r="F24" s="122"/>
      <c r="G24" s="122"/>
      <c r="H24" s="122"/>
      <c r="I24" s="122"/>
      <c r="J24" s="122"/>
      <c r="K24" s="122"/>
      <c r="L24" s="122"/>
      <c r="M24" s="122"/>
      <c r="N24" s="122"/>
    </row>
    <row r="25" spans="1:14" ht="15.75" thickBot="1" x14ac:dyDescent="0.25">
      <c r="A25" s="2" t="s">
        <v>4</v>
      </c>
      <c r="C25" s="134">
        <v>7</v>
      </c>
      <c r="D25" s="134">
        <v>7</v>
      </c>
      <c r="E25" s="134">
        <v>7</v>
      </c>
      <c r="F25" s="74"/>
      <c r="G25" s="74"/>
      <c r="H25" s="132"/>
      <c r="I25" s="74"/>
      <c r="J25" s="74"/>
      <c r="K25" s="74"/>
      <c r="L25" s="74"/>
      <c r="M25" s="74"/>
      <c r="N25" s="74"/>
    </row>
    <row r="26" spans="1:14" ht="45" x14ac:dyDescent="0.2">
      <c r="A26" s="4" t="s">
        <v>272</v>
      </c>
    </row>
    <row r="28" spans="1:14" ht="15.75" thickBot="1" x14ac:dyDescent="0.3"/>
    <row r="29" spans="1:14" ht="15.75" thickBot="1" x14ac:dyDescent="0.25">
      <c r="A29" s="29" t="s">
        <v>273</v>
      </c>
      <c r="C29" s="133">
        <v>44957</v>
      </c>
      <c r="D29" s="133">
        <v>44985</v>
      </c>
      <c r="E29" s="133">
        <v>45016</v>
      </c>
      <c r="F29" s="122"/>
      <c r="G29" s="122"/>
      <c r="H29" s="122"/>
      <c r="I29" s="122"/>
      <c r="J29" s="122"/>
      <c r="K29" s="122"/>
      <c r="L29" s="122"/>
      <c r="M29" s="122"/>
      <c r="N29" s="122"/>
    </row>
    <row r="30" spans="1:14" ht="15.75" thickBot="1" x14ac:dyDescent="0.25">
      <c r="A30" s="29" t="s">
        <v>274</v>
      </c>
      <c r="C30" s="134">
        <f>SUM(C6+C11+C15+C20+C25)</f>
        <v>451</v>
      </c>
      <c r="D30" s="134">
        <f>SUM(D6+D11+D15+D20+D25)</f>
        <v>444</v>
      </c>
      <c r="E30" s="134">
        <f>SUM(E6+E11+E15+E20+E25)</f>
        <v>445</v>
      </c>
      <c r="F30" s="74"/>
      <c r="G30" s="74"/>
      <c r="H30" s="132"/>
      <c r="I30" s="74"/>
      <c r="J30" s="74"/>
      <c r="K30" s="74"/>
      <c r="L30" s="74"/>
      <c r="M30" s="74"/>
      <c r="N30" s="74"/>
    </row>
    <row r="31" spans="1:14" ht="45" x14ac:dyDescent="0.2">
      <c r="A31" s="4" t="s">
        <v>275</v>
      </c>
    </row>
    <row r="33" spans="1:14" ht="15.75" thickBot="1" x14ac:dyDescent="0.3"/>
    <row r="34" spans="1:14" ht="15.75" thickBot="1" x14ac:dyDescent="0.25">
      <c r="A34" s="1" t="s">
        <v>276</v>
      </c>
      <c r="C34" s="133">
        <v>44957</v>
      </c>
      <c r="D34" s="133">
        <v>44985</v>
      </c>
      <c r="E34" s="133">
        <v>45016</v>
      </c>
      <c r="F34" s="122"/>
      <c r="G34" s="122"/>
      <c r="H34" s="122"/>
      <c r="I34" s="122"/>
      <c r="J34" s="122"/>
      <c r="K34" s="122"/>
      <c r="L34" s="122"/>
      <c r="M34" s="122"/>
      <c r="N34" s="122"/>
    </row>
    <row r="35" spans="1:14" ht="15.75" thickBot="1" x14ac:dyDescent="0.25">
      <c r="A35" s="2" t="s">
        <v>4</v>
      </c>
      <c r="C35" s="134">
        <v>80</v>
      </c>
      <c r="D35" s="134">
        <v>80</v>
      </c>
      <c r="E35" s="134">
        <v>80</v>
      </c>
      <c r="F35" s="74"/>
      <c r="G35" s="74"/>
      <c r="H35" s="132"/>
      <c r="I35" s="74"/>
      <c r="J35" s="74"/>
      <c r="K35" s="74"/>
      <c r="L35" s="74"/>
      <c r="M35" s="74"/>
      <c r="N35" s="74"/>
    </row>
    <row r="36" spans="1:14" ht="60" x14ac:dyDescent="0.2">
      <c r="A36" s="23" t="s">
        <v>277</v>
      </c>
    </row>
    <row r="39" spans="1:14" x14ac:dyDescent="0.2">
      <c r="A39" s="7" t="s">
        <v>0</v>
      </c>
      <c r="C39" s="169"/>
      <c r="D39" s="170"/>
      <c r="E39" s="170"/>
      <c r="F39" s="170"/>
      <c r="G39" s="170"/>
      <c r="H39" s="171"/>
    </row>
    <row r="40" spans="1:14" ht="45" x14ac:dyDescent="0.2">
      <c r="A40" s="8" t="s">
        <v>1</v>
      </c>
      <c r="C40" s="172"/>
      <c r="D40" s="173"/>
      <c r="E40" s="173"/>
      <c r="F40" s="173"/>
      <c r="G40" s="173"/>
      <c r="H40" s="174"/>
    </row>
  </sheetData>
  <mergeCells count="1">
    <mergeCell ref="C39:H4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N213"/>
  <sheetViews>
    <sheetView topLeftCell="A78" zoomScale="80" zoomScaleNormal="80" workbookViewId="0">
      <selection activeCell="G93" sqref="G93"/>
    </sheetView>
  </sheetViews>
  <sheetFormatPr baseColWidth="10" defaultColWidth="11" defaultRowHeight="15" x14ac:dyDescent="0.25"/>
  <cols>
    <col min="1" max="1" width="81.140625" style="21" customWidth="1"/>
    <col min="2" max="2" width="1.140625" style="20" customWidth="1"/>
    <col min="3" max="4" width="15.7109375" style="20" bestFit="1" customWidth="1"/>
    <col min="5" max="5" width="16.7109375" style="20" bestFit="1" customWidth="1"/>
    <col min="6" max="8" width="16.28515625" style="20" bestFit="1" customWidth="1"/>
    <col min="9" max="9" width="15.85546875" style="20" bestFit="1" customWidth="1"/>
    <col min="10" max="10" width="16.7109375" style="20" bestFit="1" customWidth="1"/>
    <col min="11" max="11" width="15.7109375" style="20" bestFit="1" customWidth="1"/>
    <col min="12" max="12" width="17.28515625" style="20" bestFit="1" customWidth="1"/>
    <col min="13" max="13" width="16.28515625" style="20" bestFit="1" customWidth="1"/>
    <col min="14" max="14" width="17.28515625" style="20" bestFit="1" customWidth="1"/>
    <col min="15" max="16384" width="11" style="20"/>
  </cols>
  <sheetData>
    <row r="1" spans="1:14" ht="23.25" x14ac:dyDescent="0.2">
      <c r="A1" s="76" t="s">
        <v>164</v>
      </c>
    </row>
    <row r="3" spans="1:14" x14ac:dyDescent="0.25">
      <c r="A3" s="24" t="s">
        <v>165</v>
      </c>
    </row>
    <row r="4" spans="1:14" ht="15.75" thickBot="1" x14ac:dyDescent="0.3"/>
    <row r="5" spans="1:14" ht="15.75" thickBot="1" x14ac:dyDescent="0.25">
      <c r="A5" s="1" t="s">
        <v>166</v>
      </c>
      <c r="C5" s="133">
        <v>44957</v>
      </c>
      <c r="D5" s="133">
        <v>44985</v>
      </c>
      <c r="E5" s="133">
        <v>45016</v>
      </c>
      <c r="F5" s="122"/>
      <c r="G5" s="122"/>
      <c r="H5" s="122"/>
      <c r="I5" s="122"/>
      <c r="J5" s="122"/>
      <c r="K5" s="122"/>
      <c r="L5" s="122"/>
      <c r="M5" s="122"/>
      <c r="N5" s="122"/>
    </row>
    <row r="6" spans="1:14" ht="15.75" thickBot="1" x14ac:dyDescent="0.25">
      <c r="A6" s="2" t="s">
        <v>4</v>
      </c>
      <c r="C6" s="140">
        <v>30938658.550000001</v>
      </c>
      <c r="D6" s="140">
        <v>20022574.34</v>
      </c>
      <c r="E6" s="141">
        <v>19438500.109999999</v>
      </c>
      <c r="F6" s="136"/>
      <c r="G6" s="136"/>
      <c r="H6" s="136"/>
      <c r="I6" s="136"/>
      <c r="J6" s="136"/>
      <c r="K6" s="136"/>
      <c r="L6" s="136"/>
      <c r="M6" s="136"/>
      <c r="N6" s="136"/>
    </row>
    <row r="7" spans="1:14" s="42" customFormat="1" ht="30" x14ac:dyDescent="0.2">
      <c r="A7" s="73" t="s">
        <v>167</v>
      </c>
    </row>
    <row r="8" spans="1:14" ht="30" x14ac:dyDescent="0.2">
      <c r="A8" s="23" t="s">
        <v>168</v>
      </c>
    </row>
    <row r="10" spans="1:14" ht="15.75" thickBot="1" x14ac:dyDescent="0.3"/>
    <row r="11" spans="1:14" ht="15.75" thickBot="1" x14ac:dyDescent="0.25">
      <c r="A11" s="1" t="s">
        <v>169</v>
      </c>
      <c r="C11" s="133">
        <v>44957</v>
      </c>
      <c r="D11" s="133">
        <v>44985</v>
      </c>
      <c r="E11" s="133">
        <v>45016</v>
      </c>
      <c r="F11" s="122"/>
      <c r="G11" s="122"/>
      <c r="H11" s="122"/>
      <c r="I11" s="122"/>
      <c r="J11" s="122"/>
      <c r="K11" s="122"/>
      <c r="L11" s="122"/>
      <c r="M11" s="122"/>
      <c r="N11" s="122"/>
    </row>
    <row r="12" spans="1:14" ht="15.75" thickBot="1" x14ac:dyDescent="0.25">
      <c r="A12" s="2" t="s">
        <v>4</v>
      </c>
      <c r="C12" s="141">
        <v>6484302.6299999999</v>
      </c>
      <c r="D12" s="141">
        <v>4533434.0599999996</v>
      </c>
      <c r="E12" s="141">
        <v>3855713.25</v>
      </c>
      <c r="F12" s="136"/>
      <c r="G12" s="136"/>
      <c r="H12" s="136"/>
      <c r="I12" s="136"/>
      <c r="J12" s="136"/>
      <c r="K12" s="136"/>
      <c r="L12" s="136"/>
      <c r="M12" s="136"/>
      <c r="N12" s="136"/>
    </row>
    <row r="13" spans="1:14" s="42" customFormat="1" ht="45" x14ac:dyDescent="0.2">
      <c r="A13" s="73" t="s">
        <v>170</v>
      </c>
    </row>
    <row r="14" spans="1:14" ht="30" x14ac:dyDescent="0.2">
      <c r="A14" s="23" t="s">
        <v>168</v>
      </c>
    </row>
    <row r="16" spans="1:14" ht="15.75" thickBot="1" x14ac:dyDescent="0.3"/>
    <row r="17" spans="1:14" ht="15.75" thickBot="1" x14ac:dyDescent="0.25">
      <c r="A17" s="1" t="s">
        <v>171</v>
      </c>
      <c r="C17" s="133">
        <v>44957</v>
      </c>
      <c r="D17" s="133">
        <v>44985</v>
      </c>
      <c r="E17" s="133">
        <v>45016</v>
      </c>
      <c r="F17" s="122"/>
      <c r="G17" s="122"/>
      <c r="H17" s="122"/>
      <c r="I17" s="122"/>
      <c r="J17" s="122"/>
      <c r="K17" s="122"/>
      <c r="L17" s="122"/>
      <c r="M17" s="122"/>
      <c r="N17" s="122"/>
    </row>
    <row r="18" spans="1:14" ht="15.75" thickBot="1" x14ac:dyDescent="0.25">
      <c r="A18" s="2" t="s">
        <v>4</v>
      </c>
      <c r="C18" s="141">
        <v>5422689.71</v>
      </c>
      <c r="D18" s="141">
        <v>3040841.96</v>
      </c>
      <c r="E18" s="141">
        <v>2816792.47</v>
      </c>
      <c r="F18" s="136"/>
      <c r="G18" s="136"/>
      <c r="H18" s="136"/>
      <c r="I18" s="136"/>
      <c r="J18" s="136"/>
      <c r="K18" s="136"/>
      <c r="L18" s="136"/>
      <c r="M18" s="136"/>
      <c r="N18" s="136"/>
    </row>
    <row r="19" spans="1:14" s="42" customFormat="1" ht="30" x14ac:dyDescent="0.2">
      <c r="A19" s="73" t="s">
        <v>172</v>
      </c>
    </row>
    <row r="20" spans="1:14" ht="30" x14ac:dyDescent="0.2">
      <c r="A20" s="4" t="s">
        <v>168</v>
      </c>
    </row>
    <row r="22" spans="1:14" ht="15.75" thickBot="1" x14ac:dyDescent="0.3"/>
    <row r="23" spans="1:14" ht="15.75" thickBot="1" x14ac:dyDescent="0.25">
      <c r="A23" s="1" t="s">
        <v>173</v>
      </c>
      <c r="C23" s="133">
        <v>44957</v>
      </c>
      <c r="D23" s="133">
        <v>44985</v>
      </c>
      <c r="E23" s="133">
        <v>45016</v>
      </c>
      <c r="F23" s="122"/>
      <c r="G23" s="122"/>
      <c r="H23" s="122"/>
      <c r="I23" s="122"/>
      <c r="J23" s="122"/>
      <c r="K23" s="122"/>
      <c r="L23" s="122"/>
      <c r="M23" s="122"/>
      <c r="N23" s="122"/>
    </row>
    <row r="24" spans="1:14" ht="15.75" thickBot="1" x14ac:dyDescent="0.25">
      <c r="A24" s="2" t="s">
        <v>4</v>
      </c>
      <c r="C24" s="141">
        <v>21747.86</v>
      </c>
      <c r="D24" s="141">
        <v>18191.599999999999</v>
      </c>
      <c r="E24" s="141">
        <v>38128.22</v>
      </c>
      <c r="F24" s="136"/>
      <c r="G24" s="136"/>
      <c r="H24" s="136"/>
      <c r="I24" s="136"/>
      <c r="J24" s="136"/>
      <c r="K24" s="136"/>
      <c r="L24" s="136"/>
      <c r="M24" s="136"/>
      <c r="N24" s="136"/>
    </row>
    <row r="25" spans="1:14" x14ac:dyDescent="0.2">
      <c r="A25" s="4" t="s">
        <v>174</v>
      </c>
      <c r="F25" s="139"/>
      <c r="N25" s="139"/>
    </row>
    <row r="26" spans="1:14" s="42" customFormat="1" ht="30" x14ac:dyDescent="0.2">
      <c r="A26" s="73" t="s">
        <v>168</v>
      </c>
    </row>
    <row r="28" spans="1:14" ht="15.75" thickBot="1" x14ac:dyDescent="0.3"/>
    <row r="29" spans="1:14" ht="15.75" thickBot="1" x14ac:dyDescent="0.25">
      <c r="A29" s="1" t="s">
        <v>175</v>
      </c>
      <c r="C29" s="133">
        <v>44957</v>
      </c>
      <c r="D29" s="133">
        <v>44985</v>
      </c>
      <c r="E29" s="133">
        <v>45016</v>
      </c>
      <c r="F29" s="122"/>
      <c r="G29" s="122"/>
      <c r="H29" s="122"/>
      <c r="I29" s="122"/>
      <c r="J29" s="122"/>
      <c r="K29" s="122"/>
      <c r="L29" s="122"/>
      <c r="M29" s="122"/>
      <c r="N29" s="122"/>
    </row>
    <row r="30" spans="1:14" ht="15.75" thickBot="1" x14ac:dyDescent="0.25">
      <c r="A30" s="2" t="s">
        <v>4</v>
      </c>
      <c r="C30" s="141">
        <v>1485103.65</v>
      </c>
      <c r="D30" s="141">
        <v>926099.77</v>
      </c>
      <c r="E30" s="141">
        <v>1181560.0900000001</v>
      </c>
      <c r="F30" s="136"/>
      <c r="G30" s="136"/>
      <c r="H30" s="136"/>
      <c r="I30" s="136"/>
      <c r="J30" s="136"/>
      <c r="K30" s="136"/>
      <c r="L30" s="136"/>
      <c r="M30" s="136"/>
      <c r="N30" s="136"/>
    </row>
    <row r="31" spans="1:14" s="42" customFormat="1" ht="45" x14ac:dyDescent="0.2">
      <c r="A31" s="73" t="s">
        <v>176</v>
      </c>
    </row>
    <row r="32" spans="1:14" ht="30" x14ac:dyDescent="0.2">
      <c r="A32" s="4" t="s">
        <v>168</v>
      </c>
    </row>
    <row r="34" spans="1:14" ht="15.75" thickBot="1" x14ac:dyDescent="0.3"/>
    <row r="35" spans="1:14" ht="15.75" thickBot="1" x14ac:dyDescent="0.25">
      <c r="A35" s="1" t="s">
        <v>177</v>
      </c>
      <c r="C35" s="133">
        <v>44957</v>
      </c>
      <c r="D35" s="133">
        <v>44985</v>
      </c>
      <c r="E35" s="133">
        <v>45016</v>
      </c>
      <c r="F35" s="122"/>
      <c r="G35" s="122"/>
      <c r="H35" s="122"/>
      <c r="I35" s="122"/>
      <c r="J35" s="122"/>
      <c r="K35" s="122"/>
      <c r="L35" s="122"/>
      <c r="M35" s="122"/>
      <c r="N35" s="122"/>
    </row>
    <row r="36" spans="1:14" ht="15.75" thickBot="1" x14ac:dyDescent="0.25">
      <c r="A36" s="2" t="s">
        <v>4</v>
      </c>
      <c r="C36" s="141">
        <v>568306.77</v>
      </c>
      <c r="D36" s="141">
        <v>418054.74</v>
      </c>
      <c r="E36" s="141">
        <v>485594.62</v>
      </c>
      <c r="F36" s="136"/>
      <c r="G36" s="136"/>
      <c r="H36" s="136"/>
      <c r="I36" s="136"/>
      <c r="J36" s="136"/>
      <c r="K36" s="136"/>
      <c r="L36" s="136"/>
      <c r="M36" s="136"/>
      <c r="N36" s="136"/>
    </row>
    <row r="37" spans="1:14" s="42" customFormat="1" ht="60" x14ac:dyDescent="0.2">
      <c r="A37" s="73" t="s">
        <v>178</v>
      </c>
    </row>
    <row r="38" spans="1:14" ht="30" x14ac:dyDescent="0.2">
      <c r="A38" s="4" t="s">
        <v>168</v>
      </c>
    </row>
    <row r="39" spans="1:14" ht="15.75" thickBot="1" x14ac:dyDescent="0.3"/>
    <row r="40" spans="1:14" ht="15.75" thickBot="1" x14ac:dyDescent="0.25">
      <c r="A40" s="1" t="s">
        <v>180</v>
      </c>
      <c r="C40" s="133">
        <v>44957</v>
      </c>
      <c r="D40" s="133">
        <v>44985</v>
      </c>
      <c r="E40" s="133">
        <v>45016</v>
      </c>
      <c r="F40" s="122"/>
      <c r="G40" s="122"/>
      <c r="H40" s="122"/>
      <c r="I40" s="122"/>
      <c r="J40" s="122"/>
      <c r="K40" s="122"/>
      <c r="L40" s="122"/>
      <c r="M40" s="122"/>
      <c r="N40" s="122"/>
    </row>
    <row r="41" spans="1:14" ht="15.75" thickBot="1" x14ac:dyDescent="0.25">
      <c r="A41" s="2" t="s">
        <v>4</v>
      </c>
      <c r="C41" s="141">
        <v>311180.62</v>
      </c>
      <c r="D41" s="141">
        <v>55107.48</v>
      </c>
      <c r="E41" s="141">
        <v>22938.240000000002</v>
      </c>
      <c r="F41" s="136"/>
      <c r="G41" s="136"/>
      <c r="H41" s="136"/>
      <c r="I41" s="136"/>
      <c r="J41" s="136"/>
      <c r="K41" s="136"/>
      <c r="L41" s="136"/>
      <c r="M41" s="136"/>
      <c r="N41" s="136"/>
    </row>
    <row r="42" spans="1:14" s="42" customFormat="1" ht="45" x14ac:dyDescent="0.2">
      <c r="A42" s="73" t="s">
        <v>181</v>
      </c>
    </row>
    <row r="43" spans="1:14" ht="30" x14ac:dyDescent="0.2">
      <c r="A43" s="4" t="s">
        <v>168</v>
      </c>
    </row>
    <row r="44" spans="1:14" ht="15.75" thickBot="1" x14ac:dyDescent="0.3"/>
    <row r="45" spans="1:14" ht="15.75" thickBot="1" x14ac:dyDescent="0.25">
      <c r="A45" s="1" t="s">
        <v>182</v>
      </c>
      <c r="C45" s="133">
        <v>44957</v>
      </c>
      <c r="D45" s="133">
        <v>44985</v>
      </c>
      <c r="E45" s="133">
        <v>45016</v>
      </c>
      <c r="F45" s="122"/>
      <c r="G45" s="122"/>
      <c r="H45" s="122"/>
      <c r="I45" s="122"/>
      <c r="J45" s="122"/>
      <c r="K45" s="122"/>
      <c r="L45" s="122"/>
      <c r="M45" s="122"/>
      <c r="N45" s="122"/>
    </row>
    <row r="46" spans="1:14" ht="15.75" thickBot="1" x14ac:dyDescent="0.25">
      <c r="A46" s="2" t="s">
        <v>4</v>
      </c>
      <c r="C46" s="140">
        <v>12431147.99</v>
      </c>
      <c r="D46" s="140">
        <v>12057649.630000001</v>
      </c>
      <c r="E46" s="141">
        <v>11054350.279999999</v>
      </c>
      <c r="F46" s="136"/>
      <c r="G46" s="136"/>
      <c r="H46" s="136"/>
      <c r="I46" s="136"/>
      <c r="J46" s="136"/>
      <c r="K46" s="136"/>
      <c r="L46" s="136"/>
      <c r="M46" s="136"/>
      <c r="N46" s="136"/>
    </row>
    <row r="47" spans="1:14" x14ac:dyDescent="0.2">
      <c r="A47" s="4" t="s">
        <v>183</v>
      </c>
      <c r="N47" s="139"/>
    </row>
    <row r="48" spans="1:14" s="42" customFormat="1" ht="30" x14ac:dyDescent="0.2">
      <c r="A48" s="73" t="s">
        <v>168</v>
      </c>
    </row>
    <row r="49" spans="1:14" ht="15.75" thickBot="1" x14ac:dyDescent="0.3"/>
    <row r="50" spans="1:14" ht="15.75" thickBot="1" x14ac:dyDescent="0.25">
      <c r="A50" s="1" t="s">
        <v>184</v>
      </c>
      <c r="C50" s="133">
        <v>44957</v>
      </c>
      <c r="D50" s="133">
        <v>44985</v>
      </c>
      <c r="E50" s="133">
        <v>45016</v>
      </c>
      <c r="F50" s="122"/>
      <c r="G50" s="122"/>
      <c r="H50" s="122"/>
      <c r="I50" s="122"/>
      <c r="J50" s="122"/>
      <c r="K50" s="122"/>
      <c r="L50" s="122"/>
      <c r="M50" s="122"/>
      <c r="N50" s="122"/>
    </row>
    <row r="51" spans="1:14" ht="15.75" thickBot="1" x14ac:dyDescent="0.25">
      <c r="A51" s="2" t="s">
        <v>4</v>
      </c>
      <c r="C51" s="140">
        <v>1039766.13</v>
      </c>
      <c r="D51" s="140">
        <v>898162.8</v>
      </c>
      <c r="E51" s="141">
        <v>1238541.79</v>
      </c>
      <c r="F51" s="136"/>
      <c r="G51" s="136"/>
      <c r="H51" s="136"/>
      <c r="I51" s="136"/>
      <c r="J51" s="136"/>
      <c r="K51" s="136"/>
      <c r="L51" s="136"/>
      <c r="M51" s="136"/>
      <c r="N51" s="136"/>
    </row>
    <row r="52" spans="1:14" s="42" customFormat="1" ht="45" x14ac:dyDescent="0.2">
      <c r="A52" s="73" t="s">
        <v>185</v>
      </c>
    </row>
    <row r="53" spans="1:14" ht="30" x14ac:dyDescent="0.2">
      <c r="A53" s="23" t="s">
        <v>168</v>
      </c>
    </row>
    <row r="54" spans="1:14" ht="15.75" thickBot="1" x14ac:dyDescent="0.3"/>
    <row r="55" spans="1:14" ht="15.75" thickBot="1" x14ac:dyDescent="0.25">
      <c r="A55" s="1" t="s">
        <v>186</v>
      </c>
      <c r="C55" s="133">
        <v>44957</v>
      </c>
      <c r="D55" s="133">
        <v>44985</v>
      </c>
      <c r="E55" s="133">
        <v>45016</v>
      </c>
      <c r="F55" s="122"/>
      <c r="G55" s="122"/>
      <c r="H55" s="122"/>
      <c r="I55" s="122"/>
      <c r="J55" s="122"/>
      <c r="K55" s="122"/>
      <c r="L55" s="122"/>
      <c r="M55" s="122"/>
      <c r="N55" s="122"/>
    </row>
    <row r="56" spans="1:14" ht="15.75" thickBot="1" x14ac:dyDescent="0.25">
      <c r="A56" s="2" t="s">
        <v>4</v>
      </c>
      <c r="C56" s="141">
        <v>13005.7</v>
      </c>
      <c r="D56" s="141">
        <v>28059.02</v>
      </c>
      <c r="E56" s="141">
        <v>18051.060000000001</v>
      </c>
      <c r="F56" s="136"/>
      <c r="G56" s="136"/>
      <c r="H56" s="136"/>
      <c r="I56" s="136"/>
      <c r="J56" s="136"/>
      <c r="K56" s="136"/>
      <c r="L56" s="136"/>
      <c r="M56" s="136"/>
      <c r="N56" s="136"/>
    </row>
    <row r="57" spans="1:14" x14ac:dyDescent="0.2">
      <c r="A57" s="4" t="s">
        <v>187</v>
      </c>
    </row>
    <row r="58" spans="1:14" s="42" customFormat="1" ht="30" x14ac:dyDescent="0.2">
      <c r="A58" s="73" t="s">
        <v>168</v>
      </c>
    </row>
    <row r="59" spans="1:14" ht="15.75" thickBot="1" x14ac:dyDescent="0.3"/>
    <row r="60" spans="1:14" ht="15.75" thickBot="1" x14ac:dyDescent="0.25">
      <c r="A60" s="1" t="s">
        <v>188</v>
      </c>
      <c r="C60" s="133">
        <v>44957</v>
      </c>
      <c r="D60" s="133">
        <v>44985</v>
      </c>
      <c r="E60" s="133">
        <v>45016</v>
      </c>
      <c r="F60" s="122"/>
      <c r="G60" s="122"/>
      <c r="H60" s="122"/>
      <c r="I60" s="122"/>
      <c r="J60" s="122"/>
      <c r="K60" s="122"/>
      <c r="L60" s="122"/>
      <c r="M60" s="122"/>
      <c r="N60" s="122"/>
    </row>
    <row r="61" spans="1:14" ht="15.75" thickBot="1" x14ac:dyDescent="0.25">
      <c r="A61" s="2" t="s">
        <v>4</v>
      </c>
      <c r="C61" s="141">
        <v>4605466</v>
      </c>
      <c r="D61" s="141">
        <v>3721188.37</v>
      </c>
      <c r="E61" s="141">
        <v>3557733.52</v>
      </c>
      <c r="F61" s="136"/>
      <c r="G61" s="136"/>
      <c r="H61" s="136"/>
      <c r="I61" s="136"/>
      <c r="J61" s="136"/>
      <c r="K61" s="136"/>
      <c r="L61" s="136"/>
      <c r="M61" s="136"/>
      <c r="N61" s="136"/>
    </row>
    <row r="62" spans="1:14" ht="30" x14ac:dyDescent="0.2">
      <c r="A62" s="4" t="s">
        <v>189</v>
      </c>
    </row>
    <row r="63" spans="1:14" s="42" customFormat="1" ht="30" x14ac:dyDescent="0.2">
      <c r="A63" s="73" t="s">
        <v>168</v>
      </c>
    </row>
    <row r="64" spans="1:14" ht="15.75" thickBot="1" x14ac:dyDescent="0.3"/>
    <row r="65" spans="1:14" ht="15.75" thickBot="1" x14ac:dyDescent="0.25">
      <c r="A65" s="1" t="s">
        <v>190</v>
      </c>
      <c r="C65" s="133">
        <v>44957</v>
      </c>
      <c r="D65" s="133">
        <v>44985</v>
      </c>
      <c r="E65" s="133">
        <v>45016</v>
      </c>
      <c r="F65" s="122"/>
      <c r="G65" s="122"/>
      <c r="H65" s="122"/>
      <c r="I65" s="122"/>
      <c r="J65" s="122"/>
      <c r="K65" s="122"/>
      <c r="L65" s="122"/>
      <c r="M65" s="122"/>
      <c r="N65" s="122"/>
    </row>
    <row r="66" spans="1:14" ht="15.75" thickBot="1" x14ac:dyDescent="0.25">
      <c r="A66" s="2" t="s">
        <v>4</v>
      </c>
      <c r="C66" s="141">
        <v>0</v>
      </c>
      <c r="D66" s="141">
        <v>0</v>
      </c>
      <c r="E66" s="141">
        <v>0</v>
      </c>
      <c r="F66" s="136"/>
      <c r="G66" s="136"/>
      <c r="H66" s="136"/>
      <c r="I66" s="136"/>
      <c r="J66" s="136"/>
      <c r="K66" s="136"/>
      <c r="L66" s="136"/>
      <c r="M66" s="136"/>
      <c r="N66" s="136"/>
    </row>
    <row r="67" spans="1:14" ht="45" x14ac:dyDescent="0.2">
      <c r="A67" s="4" t="s">
        <v>191</v>
      </c>
    </row>
    <row r="68" spans="1:14" ht="30" x14ac:dyDescent="0.2">
      <c r="A68" s="4" t="s">
        <v>168</v>
      </c>
    </row>
    <row r="69" spans="1:14" ht="15.75" thickBot="1" x14ac:dyDescent="0.3"/>
    <row r="70" spans="1:14" ht="15.75" thickBot="1" x14ac:dyDescent="0.25">
      <c r="A70" s="1" t="s">
        <v>192</v>
      </c>
      <c r="C70" s="133">
        <v>44957</v>
      </c>
      <c r="D70" s="133">
        <v>44985</v>
      </c>
      <c r="E70" s="133">
        <v>45016</v>
      </c>
      <c r="F70" s="122"/>
      <c r="G70" s="122"/>
      <c r="H70" s="122"/>
      <c r="I70" s="122"/>
      <c r="J70" s="122"/>
      <c r="K70" s="122"/>
      <c r="L70" s="122"/>
      <c r="M70" s="122"/>
      <c r="N70" s="122"/>
    </row>
    <row r="71" spans="1:14" ht="15.75" thickBot="1" x14ac:dyDescent="0.25">
      <c r="A71" s="2" t="s">
        <v>4</v>
      </c>
      <c r="C71" s="141">
        <v>0</v>
      </c>
      <c r="D71" s="141">
        <v>0</v>
      </c>
      <c r="E71" s="141">
        <v>0</v>
      </c>
      <c r="F71" s="136"/>
      <c r="G71" s="136"/>
      <c r="H71" s="136"/>
      <c r="I71" s="136"/>
      <c r="J71" s="136"/>
      <c r="K71" s="136"/>
      <c r="L71" s="136"/>
      <c r="M71" s="136"/>
      <c r="N71" s="136"/>
    </row>
    <row r="72" spans="1:14" ht="60" x14ac:dyDescent="0.2">
      <c r="A72" s="4" t="s">
        <v>193</v>
      </c>
    </row>
    <row r="73" spans="1:14" ht="30" x14ac:dyDescent="0.2">
      <c r="A73" s="4" t="s">
        <v>168</v>
      </c>
    </row>
    <row r="74" spans="1:14" ht="15.75" thickBot="1" x14ac:dyDescent="0.3"/>
    <row r="75" spans="1:14" ht="15.75" thickBot="1" x14ac:dyDescent="0.25">
      <c r="A75" s="1" t="s">
        <v>194</v>
      </c>
      <c r="C75" s="133">
        <v>44957</v>
      </c>
      <c r="D75" s="133">
        <v>44985</v>
      </c>
      <c r="E75" s="133">
        <v>45016</v>
      </c>
      <c r="F75" s="122"/>
      <c r="G75" s="122"/>
      <c r="H75" s="122"/>
      <c r="I75" s="122"/>
      <c r="J75" s="122"/>
      <c r="K75" s="122"/>
      <c r="L75" s="122"/>
      <c r="M75" s="122"/>
      <c r="N75" s="122"/>
    </row>
    <row r="76" spans="1:14" ht="15.75" thickBot="1" x14ac:dyDescent="0.25">
      <c r="A76" s="2" t="s">
        <v>4</v>
      </c>
      <c r="C76" s="141">
        <v>10509813.470000001</v>
      </c>
      <c r="D76" s="141">
        <v>16979995.16</v>
      </c>
      <c r="E76" s="141">
        <v>14756738.720000001</v>
      </c>
      <c r="F76" s="136"/>
      <c r="G76" s="136"/>
      <c r="H76" s="136"/>
      <c r="I76" s="136"/>
      <c r="J76" s="136"/>
      <c r="K76" s="136"/>
      <c r="L76" s="136"/>
      <c r="M76" s="136"/>
      <c r="N76" s="136"/>
    </row>
    <row r="77" spans="1:14" s="42" customFormat="1" ht="30" x14ac:dyDescent="0.2">
      <c r="A77" s="73" t="s">
        <v>195</v>
      </c>
    </row>
    <row r="78" spans="1:14" ht="30" x14ac:dyDescent="0.2">
      <c r="A78" s="4" t="s">
        <v>168</v>
      </c>
    </row>
    <row r="79" spans="1:14" ht="15.75" thickBot="1" x14ac:dyDescent="0.3"/>
    <row r="80" spans="1:14" ht="45.75" thickBot="1" x14ac:dyDescent="0.25">
      <c r="A80" s="25" t="s">
        <v>196</v>
      </c>
      <c r="C80" s="133">
        <v>44957</v>
      </c>
      <c r="D80" s="133">
        <v>44985</v>
      </c>
      <c r="E80" s="133">
        <v>45016</v>
      </c>
      <c r="F80" s="122"/>
      <c r="G80" s="122"/>
      <c r="H80" s="122"/>
      <c r="I80" s="122"/>
      <c r="J80" s="122"/>
      <c r="K80" s="122"/>
      <c r="L80" s="122"/>
      <c r="M80" s="122"/>
      <c r="N80" s="122"/>
    </row>
    <row r="81" spans="1:14" ht="15.75" thickBot="1" x14ac:dyDescent="0.25">
      <c r="A81" s="19" t="s">
        <v>197</v>
      </c>
      <c r="C81" s="140">
        <f>+C6+C12+C18+C24+C30+C36+C41+C46+C51+C56+C61+C76</f>
        <v>73831189.080000013</v>
      </c>
      <c r="D81" s="140">
        <f>+D6+D12+D18+D24+D30+D36+D41+D46+D51+D56+D61+D66+D71+D76</f>
        <v>62699358.929999992</v>
      </c>
      <c r="E81" s="140">
        <f t="shared" ref="E81" si="0">+E6+E12+E18+E24+E30+E36+E41+E46+E51+E56+E61+E66+E71+E76</f>
        <v>58464642.369999997</v>
      </c>
      <c r="F81" s="137"/>
      <c r="G81" s="137"/>
      <c r="H81" s="137"/>
      <c r="I81" s="137"/>
      <c r="J81" s="137"/>
      <c r="K81" s="137"/>
      <c r="L81" s="137"/>
      <c r="M81" s="137"/>
      <c r="N81" s="137"/>
    </row>
    <row r="82" spans="1:14" ht="45" x14ac:dyDescent="0.2">
      <c r="A82" s="23" t="s">
        <v>198</v>
      </c>
      <c r="I82" s="138"/>
      <c r="N82" s="138"/>
    </row>
    <row r="83" spans="1:14" ht="15.75" thickBot="1" x14ac:dyDescent="0.3"/>
    <row r="84" spans="1:14" ht="15.75" thickBot="1" x14ac:dyDescent="0.25">
      <c r="A84" s="1" t="s">
        <v>199</v>
      </c>
      <c r="C84" s="133">
        <v>44957</v>
      </c>
      <c r="D84" s="133">
        <v>44985</v>
      </c>
      <c r="E84" s="133">
        <v>45016</v>
      </c>
      <c r="F84" s="122"/>
      <c r="G84" s="122"/>
      <c r="H84" s="122"/>
      <c r="I84" s="122"/>
      <c r="J84" s="122"/>
      <c r="K84" s="122"/>
      <c r="L84" s="122"/>
      <c r="M84" s="122"/>
      <c r="N84" s="122"/>
    </row>
    <row r="85" spans="1:14" ht="15.75" thickBot="1" x14ac:dyDescent="0.25">
      <c r="A85" s="2" t="s">
        <v>4</v>
      </c>
      <c r="C85" s="141">
        <v>164642.28</v>
      </c>
      <c r="D85" s="141">
        <v>969400.85</v>
      </c>
      <c r="E85" s="141">
        <v>45783.34</v>
      </c>
      <c r="F85" s="136"/>
      <c r="G85" s="136"/>
      <c r="H85" s="136"/>
      <c r="I85" s="136"/>
      <c r="J85" s="136"/>
      <c r="K85" s="136"/>
      <c r="L85" s="136"/>
      <c r="M85" s="136"/>
      <c r="N85" s="136"/>
    </row>
    <row r="86" spans="1:14" ht="30" x14ac:dyDescent="0.2">
      <c r="A86" s="4" t="s">
        <v>200</v>
      </c>
      <c r="N86" s="139"/>
    </row>
    <row r="87" spans="1:14" x14ac:dyDescent="0.2">
      <c r="A87" s="4" t="s">
        <v>201</v>
      </c>
    </row>
    <row r="88" spans="1:14" ht="30" x14ac:dyDescent="0.2">
      <c r="A88" s="4" t="s">
        <v>202</v>
      </c>
    </row>
    <row r="89" spans="1:14" ht="15.75" thickBot="1" x14ac:dyDescent="0.3"/>
    <row r="90" spans="1:14" ht="15.75" thickBot="1" x14ac:dyDescent="0.25">
      <c r="A90" s="1" t="s">
        <v>203</v>
      </c>
      <c r="C90" s="133">
        <v>44957</v>
      </c>
      <c r="D90" s="133">
        <v>44985</v>
      </c>
      <c r="E90" s="133">
        <v>45016</v>
      </c>
      <c r="F90" s="122"/>
      <c r="G90" s="122"/>
      <c r="H90" s="122"/>
      <c r="I90" s="122"/>
      <c r="J90" s="122"/>
      <c r="K90" s="122"/>
      <c r="L90" s="122"/>
      <c r="M90" s="122"/>
      <c r="N90" s="122"/>
    </row>
    <row r="91" spans="1:14" ht="15.75" thickBot="1" x14ac:dyDescent="0.25">
      <c r="A91" s="2" t="s">
        <v>4</v>
      </c>
      <c r="C91" s="141">
        <v>0</v>
      </c>
      <c r="D91" s="141">
        <v>0</v>
      </c>
      <c r="E91" s="141">
        <v>0</v>
      </c>
      <c r="F91" s="136"/>
      <c r="G91" s="136"/>
      <c r="H91" s="136"/>
      <c r="I91" s="136"/>
      <c r="J91" s="136"/>
      <c r="K91" s="136"/>
      <c r="L91" s="136"/>
      <c r="M91" s="136"/>
      <c r="N91" s="136"/>
    </row>
    <row r="92" spans="1:14" ht="30" x14ac:dyDescent="0.2">
      <c r="A92" s="4" t="s">
        <v>204</v>
      </c>
      <c r="N92" s="139"/>
    </row>
    <row r="93" spans="1:14" x14ac:dyDescent="0.2">
      <c r="A93" s="4" t="s">
        <v>205</v>
      </c>
    </row>
    <row r="94" spans="1:14" ht="30" x14ac:dyDescent="0.2">
      <c r="A94" s="4" t="s">
        <v>206</v>
      </c>
    </row>
    <row r="95" spans="1:14" ht="15.75" thickBot="1" x14ac:dyDescent="0.3"/>
    <row r="96" spans="1:14" ht="15.75" thickBot="1" x14ac:dyDescent="0.25">
      <c r="A96" s="1" t="s">
        <v>207</v>
      </c>
      <c r="C96" s="133">
        <v>44957</v>
      </c>
      <c r="D96" s="133">
        <v>44985</v>
      </c>
      <c r="E96" s="133">
        <v>45016</v>
      </c>
      <c r="F96" s="122"/>
      <c r="G96" s="122"/>
      <c r="H96" s="122"/>
      <c r="I96" s="122"/>
      <c r="J96" s="122"/>
      <c r="K96" s="122"/>
      <c r="L96" s="122"/>
      <c r="M96" s="122"/>
      <c r="N96" s="122"/>
    </row>
    <row r="97" spans="1:14" ht="15.75" thickBot="1" x14ac:dyDescent="0.25">
      <c r="A97" s="2" t="s">
        <v>4</v>
      </c>
      <c r="C97" s="141">
        <v>0</v>
      </c>
      <c r="D97" s="141">
        <v>0</v>
      </c>
      <c r="E97" s="141">
        <v>0</v>
      </c>
      <c r="F97" s="136"/>
      <c r="G97" s="136"/>
      <c r="H97" s="136"/>
      <c r="I97" s="136"/>
      <c r="J97" s="136"/>
      <c r="K97" s="136"/>
      <c r="L97" s="136"/>
      <c r="M97" s="136"/>
      <c r="N97" s="136"/>
    </row>
    <row r="98" spans="1:14" ht="30" x14ac:dyDescent="0.2">
      <c r="A98" s="23" t="s">
        <v>208</v>
      </c>
      <c r="N98" s="139"/>
    </row>
    <row r="99" spans="1:14" x14ac:dyDescent="0.2">
      <c r="A99" s="23" t="s">
        <v>205</v>
      </c>
    </row>
    <row r="100" spans="1:14" ht="30" x14ac:dyDescent="0.2">
      <c r="A100" s="23" t="s">
        <v>206</v>
      </c>
    </row>
    <row r="101" spans="1:14" ht="15.75" thickBot="1" x14ac:dyDescent="0.3"/>
    <row r="102" spans="1:14" ht="15.75" thickBot="1" x14ac:dyDescent="0.25">
      <c r="A102" s="1" t="s">
        <v>209</v>
      </c>
      <c r="C102" s="133">
        <v>44957</v>
      </c>
      <c r="D102" s="133">
        <v>44985</v>
      </c>
      <c r="E102" s="133">
        <v>45016</v>
      </c>
      <c r="F102" s="122"/>
      <c r="G102" s="122"/>
      <c r="H102" s="122"/>
      <c r="I102" s="122"/>
      <c r="J102" s="122"/>
      <c r="K102" s="122"/>
      <c r="L102" s="122"/>
      <c r="M102" s="122"/>
      <c r="N102" s="122"/>
    </row>
    <row r="103" spans="1:14" ht="15.75" thickBot="1" x14ac:dyDescent="0.25">
      <c r="A103" s="2" t="s">
        <v>4</v>
      </c>
      <c r="C103" s="141">
        <v>0</v>
      </c>
      <c r="D103" s="141">
        <v>0</v>
      </c>
      <c r="E103" s="141">
        <v>371257301.86000001</v>
      </c>
      <c r="F103" s="136"/>
      <c r="G103" s="136"/>
      <c r="H103" s="136"/>
      <c r="I103" s="136"/>
      <c r="J103" s="136"/>
      <c r="K103" s="136"/>
      <c r="L103" s="136"/>
      <c r="M103" s="136"/>
      <c r="N103" s="136"/>
    </row>
    <row r="104" spans="1:14" s="42" customFormat="1" ht="30" x14ac:dyDescent="0.2">
      <c r="A104" s="73" t="s">
        <v>210</v>
      </c>
      <c r="C104" s="42" t="s">
        <v>179</v>
      </c>
    </row>
    <row r="105" spans="1:14" ht="30" x14ac:dyDescent="0.2">
      <c r="A105" s="23" t="s">
        <v>168</v>
      </c>
    </row>
    <row r="106" spans="1:14" ht="15.75" thickBot="1" x14ac:dyDescent="0.3"/>
    <row r="107" spans="1:14" ht="15.75" thickBot="1" x14ac:dyDescent="0.3">
      <c r="A107" s="26" t="s">
        <v>211</v>
      </c>
      <c r="C107" s="133">
        <v>44957</v>
      </c>
      <c r="D107" s="133">
        <v>44985</v>
      </c>
      <c r="E107" s="133">
        <v>45016</v>
      </c>
      <c r="F107" s="122"/>
      <c r="G107" s="122"/>
      <c r="H107" s="122"/>
      <c r="I107" s="122"/>
      <c r="J107" s="122"/>
      <c r="K107" s="122"/>
      <c r="L107" s="122"/>
      <c r="M107" s="122"/>
      <c r="N107" s="122"/>
    </row>
    <row r="108" spans="1:14" ht="15.75" thickBot="1" x14ac:dyDescent="0.25">
      <c r="A108" s="25" t="s">
        <v>212</v>
      </c>
      <c r="C108" s="140">
        <f>+C81+C85+C91+C97+C103</f>
        <v>73995831.360000014</v>
      </c>
      <c r="D108" s="140">
        <f>+D81+D85+D91+D97+D103</f>
        <v>63668759.779999994</v>
      </c>
      <c r="E108" s="140">
        <f t="shared" ref="E108" si="1">+E81+E85+E91+E97+E103</f>
        <v>429767727.56999999</v>
      </c>
      <c r="F108" s="137"/>
      <c r="G108" s="137"/>
      <c r="H108" s="137"/>
      <c r="I108" s="136"/>
      <c r="J108" s="137"/>
      <c r="K108" s="137"/>
      <c r="L108" s="137"/>
      <c r="M108" s="137"/>
      <c r="N108" s="137"/>
    </row>
    <row r="109" spans="1:14" ht="45" x14ac:dyDescent="0.2">
      <c r="A109" s="23" t="s">
        <v>213</v>
      </c>
      <c r="N109" s="138"/>
    </row>
    <row r="110" spans="1:14" ht="15.75" thickBot="1" x14ac:dyDescent="0.3"/>
    <row r="111" spans="1:14" ht="15.75" thickBot="1" x14ac:dyDescent="0.25">
      <c r="A111" s="1" t="s">
        <v>214</v>
      </c>
      <c r="C111" s="133">
        <v>44957</v>
      </c>
      <c r="D111" s="133">
        <v>44985</v>
      </c>
      <c r="E111" s="133">
        <v>45016</v>
      </c>
      <c r="F111" s="122"/>
      <c r="G111" s="122"/>
      <c r="H111" s="122"/>
      <c r="I111" s="122"/>
      <c r="J111" s="122"/>
      <c r="K111" s="122"/>
      <c r="L111" s="122"/>
      <c r="M111" s="122"/>
      <c r="N111" s="122"/>
    </row>
    <row r="112" spans="1:14" ht="15.75" thickBot="1" x14ac:dyDescent="0.25">
      <c r="A112" s="2" t="s">
        <v>4</v>
      </c>
      <c r="C112" s="141">
        <v>17724905.010000002</v>
      </c>
      <c r="D112" s="141">
        <v>11734024.199999999</v>
      </c>
      <c r="E112" s="141">
        <v>12393747.6</v>
      </c>
      <c r="F112" s="136"/>
      <c r="G112" s="136"/>
      <c r="H112" s="136"/>
      <c r="I112" s="136"/>
      <c r="J112" s="136"/>
      <c r="K112" s="136"/>
      <c r="L112" s="136"/>
      <c r="M112" s="136"/>
      <c r="N112" s="136"/>
    </row>
    <row r="113" spans="1:14" s="42" customFormat="1" ht="60" x14ac:dyDescent="0.2">
      <c r="A113" s="73" t="s">
        <v>215</v>
      </c>
    </row>
    <row r="114" spans="1:14" ht="30" x14ac:dyDescent="0.2">
      <c r="A114" s="23" t="s">
        <v>216</v>
      </c>
    </row>
    <row r="115" spans="1:14" ht="15.75" thickBot="1" x14ac:dyDescent="0.3"/>
    <row r="116" spans="1:14" ht="15.75" thickBot="1" x14ac:dyDescent="0.25">
      <c r="A116" s="1" t="s">
        <v>217</v>
      </c>
      <c r="C116" s="133">
        <v>44957</v>
      </c>
      <c r="D116" s="133">
        <v>44985</v>
      </c>
      <c r="E116" s="133">
        <v>45016</v>
      </c>
      <c r="F116" s="122"/>
      <c r="G116" s="122"/>
      <c r="H116" s="122"/>
      <c r="I116" s="122"/>
      <c r="J116" s="122"/>
      <c r="K116" s="122"/>
      <c r="L116" s="122"/>
      <c r="M116" s="122"/>
      <c r="N116" s="122"/>
    </row>
    <row r="117" spans="1:14" ht="15.75" thickBot="1" x14ac:dyDescent="0.25">
      <c r="A117" s="2" t="s">
        <v>4</v>
      </c>
      <c r="C117" s="141">
        <v>3335859.46</v>
      </c>
      <c r="D117" s="141">
        <v>3575203.07</v>
      </c>
      <c r="E117" s="141">
        <v>4624937.51</v>
      </c>
      <c r="F117" s="136"/>
      <c r="G117" s="136"/>
      <c r="H117" s="136"/>
      <c r="I117" s="136"/>
      <c r="J117" s="136"/>
      <c r="K117" s="136"/>
      <c r="L117" s="136"/>
      <c r="M117" s="136"/>
      <c r="N117" s="136"/>
    </row>
    <row r="118" spans="1:14" s="42" customFormat="1" ht="60" x14ac:dyDescent="0.2">
      <c r="A118" s="73" t="s">
        <v>218</v>
      </c>
    </row>
    <row r="119" spans="1:14" ht="30" x14ac:dyDescent="0.2">
      <c r="A119" s="23" t="s">
        <v>216</v>
      </c>
    </row>
    <row r="120" spans="1:14" ht="15.75" thickBot="1" x14ac:dyDescent="0.3"/>
    <row r="121" spans="1:14" ht="15.75" thickBot="1" x14ac:dyDescent="0.25">
      <c r="A121" s="1" t="s">
        <v>219</v>
      </c>
      <c r="C121" s="133">
        <v>44957</v>
      </c>
      <c r="D121" s="133">
        <v>44985</v>
      </c>
      <c r="E121" s="133">
        <v>45016</v>
      </c>
      <c r="F121" s="122"/>
      <c r="G121" s="122"/>
      <c r="H121" s="122"/>
      <c r="I121" s="122"/>
      <c r="J121" s="122"/>
      <c r="K121" s="122"/>
      <c r="L121" s="122"/>
      <c r="M121" s="122"/>
      <c r="N121" s="122"/>
    </row>
    <row r="122" spans="1:14" ht="15.75" thickBot="1" x14ac:dyDescent="0.25">
      <c r="A122" s="2" t="s">
        <v>4</v>
      </c>
      <c r="C122" s="141">
        <v>2466479.71</v>
      </c>
      <c r="D122" s="141">
        <v>2529102.2200000002</v>
      </c>
      <c r="E122" s="141">
        <v>661906.97</v>
      </c>
      <c r="F122" s="136"/>
      <c r="G122" s="136"/>
      <c r="H122" s="136"/>
      <c r="I122" s="136"/>
      <c r="J122" s="136"/>
      <c r="K122" s="136"/>
      <c r="L122" s="136"/>
      <c r="M122" s="136"/>
      <c r="N122" s="136"/>
    </row>
    <row r="123" spans="1:14" s="42" customFormat="1" ht="60" x14ac:dyDescent="0.2">
      <c r="A123" s="73" t="s">
        <v>220</v>
      </c>
    </row>
    <row r="124" spans="1:14" ht="30" x14ac:dyDescent="0.2">
      <c r="A124" s="4" t="s">
        <v>216</v>
      </c>
    </row>
    <row r="125" spans="1:14" ht="15.75" thickBot="1" x14ac:dyDescent="0.3"/>
    <row r="126" spans="1:14" ht="15.75" thickBot="1" x14ac:dyDescent="0.25">
      <c r="A126" s="1" t="s">
        <v>221</v>
      </c>
      <c r="C126" s="133">
        <v>44957</v>
      </c>
      <c r="D126" s="133">
        <v>44985</v>
      </c>
      <c r="E126" s="133">
        <v>45016</v>
      </c>
      <c r="F126" s="122"/>
      <c r="G126" s="122"/>
      <c r="H126" s="122"/>
      <c r="I126" s="122"/>
      <c r="J126" s="122"/>
      <c r="K126" s="122"/>
      <c r="L126" s="122"/>
      <c r="M126" s="122"/>
      <c r="N126" s="122"/>
    </row>
    <row r="127" spans="1:14" ht="15.75" thickBot="1" x14ac:dyDescent="0.25">
      <c r="A127" s="2" t="s">
        <v>4</v>
      </c>
      <c r="C127" s="141">
        <v>10694375.23</v>
      </c>
      <c r="D127" s="141">
        <v>11043978.789999999</v>
      </c>
      <c r="E127" s="141">
        <v>11676108.24</v>
      </c>
      <c r="F127" s="136"/>
      <c r="G127" s="136"/>
      <c r="H127" s="136"/>
      <c r="I127" s="136"/>
      <c r="J127" s="136"/>
      <c r="K127" s="136"/>
      <c r="L127" s="136"/>
      <c r="M127" s="136"/>
      <c r="N127" s="136"/>
    </row>
    <row r="128" spans="1:14" ht="30" x14ac:dyDescent="0.2">
      <c r="A128" s="23" t="s">
        <v>222</v>
      </c>
      <c r="N128" s="139"/>
    </row>
    <row r="129" spans="1:14" s="42" customFormat="1" ht="30" x14ac:dyDescent="0.2">
      <c r="A129" s="73" t="s">
        <v>216</v>
      </c>
    </row>
    <row r="130" spans="1:14" ht="15.75" thickBot="1" x14ac:dyDescent="0.3"/>
    <row r="131" spans="1:14" ht="15.75" thickBot="1" x14ac:dyDescent="0.25">
      <c r="A131" s="1" t="s">
        <v>223</v>
      </c>
      <c r="C131" s="133">
        <v>44957</v>
      </c>
      <c r="D131" s="133">
        <v>44985</v>
      </c>
      <c r="E131" s="133">
        <v>45016</v>
      </c>
      <c r="F131" s="122"/>
      <c r="G131" s="122"/>
      <c r="H131" s="122"/>
      <c r="I131" s="122"/>
      <c r="J131" s="122"/>
      <c r="K131" s="122"/>
      <c r="L131" s="122"/>
      <c r="M131" s="122"/>
      <c r="N131" s="122"/>
    </row>
    <row r="132" spans="1:14" ht="15.75" thickBot="1" x14ac:dyDescent="0.25">
      <c r="A132" s="2" t="s">
        <v>4</v>
      </c>
      <c r="C132" s="141">
        <v>11768686.210000001</v>
      </c>
      <c r="D132" s="141">
        <v>2251208.66</v>
      </c>
      <c r="E132" s="141">
        <v>2249070.58</v>
      </c>
      <c r="F132" s="136"/>
      <c r="G132" s="136"/>
      <c r="H132" s="136"/>
      <c r="I132" s="136"/>
      <c r="J132" s="136"/>
      <c r="K132" s="136"/>
      <c r="L132" s="136"/>
      <c r="M132" s="136"/>
      <c r="N132" s="136"/>
    </row>
    <row r="133" spans="1:14" ht="45" x14ac:dyDescent="0.2">
      <c r="A133" s="4" t="s">
        <v>224</v>
      </c>
      <c r="N133" s="139"/>
    </row>
    <row r="134" spans="1:14" s="42" customFormat="1" ht="30" x14ac:dyDescent="0.2">
      <c r="A134" s="73" t="s">
        <v>216</v>
      </c>
    </row>
    <row r="135" spans="1:14" ht="15.75" thickBot="1" x14ac:dyDescent="0.3"/>
    <row r="136" spans="1:14" ht="15.75" thickBot="1" x14ac:dyDescent="0.25">
      <c r="A136" s="1" t="s">
        <v>225</v>
      </c>
      <c r="C136" s="133">
        <v>44957</v>
      </c>
      <c r="D136" s="133">
        <v>44985</v>
      </c>
      <c r="E136" s="133">
        <v>45016</v>
      </c>
      <c r="F136" s="122"/>
      <c r="G136" s="122"/>
      <c r="H136" s="122"/>
      <c r="I136" s="122"/>
      <c r="J136" s="122"/>
      <c r="K136" s="122"/>
      <c r="L136" s="122"/>
      <c r="M136" s="122"/>
      <c r="N136" s="122"/>
    </row>
    <row r="137" spans="1:14" ht="15.75" thickBot="1" x14ac:dyDescent="0.25">
      <c r="A137" s="2" t="s">
        <v>4</v>
      </c>
      <c r="C137" s="141">
        <v>5762737.2000000002</v>
      </c>
      <c r="D137" s="141">
        <v>5817121.2999999998</v>
      </c>
      <c r="E137" s="141">
        <v>5878439.7000000002</v>
      </c>
      <c r="F137" s="136"/>
      <c r="G137" s="136"/>
      <c r="H137" s="136"/>
      <c r="I137" s="136"/>
      <c r="J137" s="136"/>
      <c r="K137" s="136"/>
      <c r="L137" s="136"/>
      <c r="M137" s="136"/>
      <c r="N137" s="136"/>
    </row>
    <row r="138" spans="1:14" ht="30" x14ac:dyDescent="0.2">
      <c r="A138" s="23" t="s">
        <v>226</v>
      </c>
      <c r="N138" s="139"/>
    </row>
    <row r="139" spans="1:14" s="42" customFormat="1" ht="30" x14ac:dyDescent="0.2">
      <c r="A139" s="73" t="s">
        <v>216</v>
      </c>
    </row>
    <row r="140" spans="1:14" ht="30" x14ac:dyDescent="0.2">
      <c r="A140" s="27" t="s">
        <v>227</v>
      </c>
    </row>
    <row r="141" spans="1:14" ht="15.75" thickBot="1" x14ac:dyDescent="0.3"/>
    <row r="142" spans="1:14" ht="15.75" thickBot="1" x14ac:dyDescent="0.25">
      <c r="A142" s="1" t="s">
        <v>228</v>
      </c>
      <c r="C142" s="133">
        <v>44957</v>
      </c>
      <c r="D142" s="133">
        <v>44985</v>
      </c>
      <c r="E142" s="133">
        <v>45016</v>
      </c>
      <c r="F142" s="122"/>
      <c r="G142" s="122"/>
      <c r="H142" s="122"/>
      <c r="I142" s="122"/>
      <c r="J142" s="122"/>
      <c r="K142" s="122"/>
      <c r="L142" s="122"/>
      <c r="M142" s="122"/>
      <c r="N142" s="122"/>
    </row>
    <row r="143" spans="1:14" ht="15.75" thickBot="1" x14ac:dyDescent="0.25">
      <c r="A143" s="2" t="s">
        <v>4</v>
      </c>
      <c r="C143" s="141">
        <v>694993.3</v>
      </c>
      <c r="D143" s="141">
        <v>710911.24</v>
      </c>
      <c r="E143" s="141">
        <v>661906.97</v>
      </c>
      <c r="F143" s="136"/>
      <c r="G143" s="136"/>
      <c r="H143" s="136"/>
      <c r="I143" s="136"/>
      <c r="J143" s="136"/>
      <c r="K143" s="136"/>
      <c r="L143" s="136"/>
      <c r="M143" s="136"/>
      <c r="N143" s="136"/>
    </row>
    <row r="144" spans="1:14" s="42" customFormat="1" ht="45" x14ac:dyDescent="0.2">
      <c r="A144" s="73" t="s">
        <v>229</v>
      </c>
    </row>
    <row r="145" spans="1:14" ht="30" x14ac:dyDescent="0.2">
      <c r="A145" s="4" t="s">
        <v>230</v>
      </c>
    </row>
    <row r="146" spans="1:14" ht="30" x14ac:dyDescent="0.2">
      <c r="A146" s="4" t="s">
        <v>216</v>
      </c>
    </row>
    <row r="147" spans="1:14" ht="30" x14ac:dyDescent="0.2">
      <c r="A147" s="5" t="s">
        <v>231</v>
      </c>
    </row>
    <row r="148" spans="1:14" ht="15.75" thickBot="1" x14ac:dyDescent="0.3"/>
    <row r="149" spans="1:14" ht="15.75" thickBot="1" x14ac:dyDescent="0.25">
      <c r="A149" s="1" t="s">
        <v>232</v>
      </c>
      <c r="C149" s="133">
        <v>44957</v>
      </c>
      <c r="D149" s="133">
        <v>44985</v>
      </c>
      <c r="E149" s="133">
        <v>45016</v>
      </c>
      <c r="F149" s="122"/>
      <c r="G149" s="122"/>
      <c r="H149" s="122"/>
      <c r="I149" s="122"/>
      <c r="J149" s="122"/>
      <c r="K149" s="122"/>
      <c r="L149" s="122"/>
      <c r="M149" s="122"/>
      <c r="N149" s="122"/>
    </row>
    <row r="150" spans="1:14" ht="15.75" thickBot="1" x14ac:dyDescent="0.25">
      <c r="A150" s="2" t="s">
        <v>4</v>
      </c>
      <c r="C150" s="141">
        <v>272784.49</v>
      </c>
      <c r="D150" s="141">
        <v>306686.28999999998</v>
      </c>
      <c r="E150" s="141">
        <v>297821.53000000003</v>
      </c>
      <c r="F150" s="136"/>
      <c r="G150" s="136"/>
      <c r="H150" s="136"/>
      <c r="I150" s="136"/>
      <c r="J150" s="136"/>
      <c r="K150" s="136"/>
      <c r="L150" s="136"/>
      <c r="M150" s="136"/>
      <c r="N150" s="136"/>
    </row>
    <row r="151" spans="1:14" s="42" customFormat="1" ht="45" x14ac:dyDescent="0.2">
      <c r="A151" s="73" t="s">
        <v>233</v>
      </c>
    </row>
    <row r="152" spans="1:14" ht="30" x14ac:dyDescent="0.2">
      <c r="A152" s="4" t="s">
        <v>234</v>
      </c>
    </row>
    <row r="153" spans="1:14" ht="30" x14ac:dyDescent="0.2">
      <c r="A153" s="4" t="s">
        <v>216</v>
      </c>
    </row>
    <row r="154" spans="1:14" ht="30" x14ac:dyDescent="0.2">
      <c r="A154" s="5" t="s">
        <v>235</v>
      </c>
    </row>
    <row r="155" spans="1:14" ht="15.75" thickBot="1" x14ac:dyDescent="0.3"/>
    <row r="156" spans="1:14" ht="15.75" thickBot="1" x14ac:dyDescent="0.25">
      <c r="A156" s="1" t="s">
        <v>236</v>
      </c>
      <c r="C156" s="133">
        <v>44957</v>
      </c>
      <c r="D156" s="133">
        <v>44985</v>
      </c>
      <c r="E156" s="133">
        <v>45016</v>
      </c>
      <c r="F156" s="122"/>
      <c r="G156" s="122"/>
      <c r="H156" s="122"/>
      <c r="I156" s="122"/>
      <c r="J156" s="122"/>
      <c r="K156" s="122"/>
      <c r="L156" s="122"/>
      <c r="M156" s="122"/>
      <c r="N156" s="122"/>
    </row>
    <row r="157" spans="1:14" ht="15.75" thickBot="1" x14ac:dyDescent="0.25">
      <c r="A157" s="2" t="s">
        <v>4</v>
      </c>
      <c r="C157" s="141">
        <v>7323198.8899999997</v>
      </c>
      <c r="D157" s="141">
        <v>7060671.9699999997</v>
      </c>
      <c r="E157" s="141">
        <v>7398131.6200000001</v>
      </c>
      <c r="F157" s="136"/>
      <c r="G157" s="136"/>
      <c r="H157" s="136"/>
      <c r="I157" s="136"/>
      <c r="J157" s="136"/>
      <c r="K157" s="136"/>
      <c r="L157" s="136"/>
      <c r="M157" s="136"/>
      <c r="N157" s="136"/>
    </row>
    <row r="158" spans="1:14" s="42" customFormat="1" ht="60" x14ac:dyDescent="0.2">
      <c r="A158" s="73" t="s">
        <v>237</v>
      </c>
    </row>
    <row r="159" spans="1:14" ht="30" x14ac:dyDescent="0.2">
      <c r="A159" s="4" t="s">
        <v>216</v>
      </c>
    </row>
    <row r="160" spans="1:14" ht="15.75" thickBot="1" x14ac:dyDescent="0.3"/>
    <row r="161" spans="1:14" x14ac:dyDescent="0.2">
      <c r="A161" s="1" t="s">
        <v>260</v>
      </c>
      <c r="C161" s="46">
        <v>44957</v>
      </c>
      <c r="D161" s="46">
        <v>44985</v>
      </c>
      <c r="E161" s="131">
        <v>45016</v>
      </c>
      <c r="F161" s="122"/>
      <c r="G161" s="122"/>
      <c r="H161" s="122"/>
      <c r="I161" s="122"/>
      <c r="J161" s="122"/>
      <c r="K161" s="122"/>
      <c r="L161" s="122"/>
      <c r="M161" s="122"/>
      <c r="N161" s="122"/>
    </row>
    <row r="162" spans="1:14" ht="15.75" thickBot="1" x14ac:dyDescent="0.25">
      <c r="A162" s="2" t="s">
        <v>4</v>
      </c>
      <c r="C162" s="47">
        <v>2197725.7000000002</v>
      </c>
      <c r="D162" s="45">
        <v>1002324.71</v>
      </c>
      <c r="E162" s="135">
        <v>2400675.5499999998</v>
      </c>
      <c r="F162" s="136"/>
      <c r="G162" s="136"/>
      <c r="H162" s="136"/>
      <c r="I162" s="136"/>
      <c r="J162" s="136"/>
      <c r="K162" s="136"/>
      <c r="L162" s="136"/>
      <c r="M162" s="136"/>
      <c r="N162" s="136"/>
    </row>
    <row r="163" spans="1:14" s="42" customFormat="1" ht="45" x14ac:dyDescent="0.2">
      <c r="A163" s="73" t="s">
        <v>238</v>
      </c>
    </row>
    <row r="164" spans="1:14" ht="30" x14ac:dyDescent="0.2">
      <c r="A164" s="4" t="s">
        <v>216</v>
      </c>
    </row>
    <row r="165" spans="1:14" ht="15.75" thickBot="1" x14ac:dyDescent="0.3"/>
    <row r="166" spans="1:14" ht="15.75" thickBot="1" x14ac:dyDescent="0.25">
      <c r="A166" s="1" t="s">
        <v>239</v>
      </c>
      <c r="C166" s="133">
        <v>44957</v>
      </c>
      <c r="D166" s="133">
        <v>44985</v>
      </c>
      <c r="E166" s="133">
        <v>45016</v>
      </c>
      <c r="F166" s="122"/>
      <c r="G166" s="122"/>
      <c r="H166" s="122"/>
      <c r="I166" s="122"/>
      <c r="J166" s="122"/>
      <c r="K166" s="122"/>
      <c r="L166" s="122"/>
      <c r="M166" s="122"/>
      <c r="N166" s="122"/>
    </row>
    <row r="167" spans="1:14" ht="15.75" thickBot="1" x14ac:dyDescent="0.25">
      <c r="A167" s="2" t="s">
        <v>4</v>
      </c>
      <c r="C167" s="141">
        <v>6466828</v>
      </c>
      <c r="D167" s="141">
        <v>0</v>
      </c>
      <c r="E167" s="141">
        <v>0</v>
      </c>
      <c r="F167" s="136"/>
      <c r="G167" s="136"/>
      <c r="H167" s="136"/>
      <c r="I167" s="136"/>
      <c r="J167" s="136"/>
      <c r="K167" s="136"/>
      <c r="L167" s="136"/>
      <c r="M167" s="136"/>
      <c r="N167" s="136"/>
    </row>
    <row r="168" spans="1:14" ht="30" x14ac:dyDescent="0.2">
      <c r="A168" s="2" t="s">
        <v>240</v>
      </c>
    </row>
    <row r="169" spans="1:14" s="42" customFormat="1" ht="30" x14ac:dyDescent="0.2">
      <c r="A169" s="73" t="s">
        <v>241</v>
      </c>
    </row>
    <row r="170" spans="1:14" ht="30" x14ac:dyDescent="0.2">
      <c r="A170" s="4" t="s">
        <v>216</v>
      </c>
    </row>
    <row r="171" spans="1:14" x14ac:dyDescent="0.2">
      <c r="A171" s="5" t="s">
        <v>242</v>
      </c>
    </row>
    <row r="172" spans="1:14" ht="15.75" thickBot="1" x14ac:dyDescent="0.3"/>
    <row r="173" spans="1:14" ht="15.75" thickBot="1" x14ac:dyDescent="0.25">
      <c r="A173" s="1" t="s">
        <v>243</v>
      </c>
      <c r="C173" s="133">
        <v>44957</v>
      </c>
      <c r="D173" s="133">
        <v>44985</v>
      </c>
      <c r="E173" s="133">
        <v>45016</v>
      </c>
      <c r="F173" s="122"/>
      <c r="G173" s="122"/>
      <c r="H173" s="122"/>
      <c r="I173" s="122"/>
      <c r="J173" s="122"/>
      <c r="K173" s="122"/>
      <c r="L173" s="122"/>
      <c r="M173" s="122"/>
      <c r="N173" s="122"/>
    </row>
    <row r="174" spans="1:14" ht="15.75" thickBot="1" x14ac:dyDescent="0.25">
      <c r="A174" s="2" t="s">
        <v>4</v>
      </c>
      <c r="C174" s="141">
        <v>49244</v>
      </c>
      <c r="D174" s="141">
        <v>0</v>
      </c>
      <c r="E174" s="141">
        <v>0</v>
      </c>
      <c r="F174" s="136"/>
      <c r="G174" s="136"/>
      <c r="H174" s="136"/>
      <c r="I174" s="136"/>
      <c r="J174" s="136"/>
      <c r="K174" s="136"/>
      <c r="L174" s="136"/>
      <c r="M174" s="136"/>
      <c r="N174" s="136"/>
    </row>
    <row r="175" spans="1:14" ht="30" x14ac:dyDescent="0.2">
      <c r="A175" s="2" t="s">
        <v>244</v>
      </c>
    </row>
    <row r="176" spans="1:14" s="42" customFormat="1" ht="30" x14ac:dyDescent="0.2">
      <c r="A176" s="73" t="s">
        <v>245</v>
      </c>
    </row>
    <row r="177" spans="1:14" ht="30" x14ac:dyDescent="0.2">
      <c r="A177" s="4" t="s">
        <v>216</v>
      </c>
    </row>
    <row r="178" spans="1:14" x14ac:dyDescent="0.2">
      <c r="A178" s="5" t="s">
        <v>246</v>
      </c>
    </row>
    <row r="180" spans="1:14" ht="15.75" thickBot="1" x14ac:dyDescent="0.3">
      <c r="G180" s="44"/>
    </row>
    <row r="181" spans="1:14" ht="15.75" thickBot="1" x14ac:dyDescent="0.25">
      <c r="A181" s="29" t="s">
        <v>247</v>
      </c>
      <c r="C181" s="133">
        <v>44957</v>
      </c>
      <c r="D181" s="133">
        <v>44985</v>
      </c>
      <c r="E181" s="133">
        <v>45016</v>
      </c>
      <c r="F181" s="122"/>
      <c r="G181" s="122"/>
      <c r="H181" s="122"/>
      <c r="I181" s="122"/>
      <c r="J181" s="122"/>
      <c r="K181" s="122"/>
      <c r="L181" s="122"/>
      <c r="M181" s="122"/>
      <c r="N181" s="122"/>
    </row>
    <row r="182" spans="1:14" ht="15.75" thickBot="1" x14ac:dyDescent="0.25">
      <c r="A182" s="6" t="s">
        <v>248</v>
      </c>
      <c r="C182" s="141">
        <v>37002029.200000003</v>
      </c>
      <c r="D182" s="141">
        <v>28604414.719999999</v>
      </c>
      <c r="E182" s="141">
        <v>30943863.93</v>
      </c>
      <c r="F182" s="136"/>
      <c r="G182" s="136"/>
      <c r="H182" s="136"/>
      <c r="I182" s="136"/>
      <c r="J182" s="136"/>
      <c r="K182" s="136"/>
      <c r="L182" s="136"/>
      <c r="M182" s="136"/>
      <c r="N182" s="136"/>
    </row>
    <row r="183" spans="1:14" s="42" customFormat="1" ht="45" x14ac:dyDescent="0.2">
      <c r="A183" s="73" t="s">
        <v>249</v>
      </c>
    </row>
    <row r="184" spans="1:14" ht="45" x14ac:dyDescent="0.2">
      <c r="A184" s="4" t="s">
        <v>511</v>
      </c>
    </row>
    <row r="185" spans="1:14" ht="15.75" thickBot="1" x14ac:dyDescent="0.3"/>
    <row r="186" spans="1:14" ht="15.75" thickBot="1" x14ac:dyDescent="0.25">
      <c r="A186" s="1" t="s">
        <v>250</v>
      </c>
      <c r="C186" s="133">
        <v>44957</v>
      </c>
      <c r="D186" s="133">
        <v>44985</v>
      </c>
      <c r="E186" s="133">
        <v>45016</v>
      </c>
      <c r="F186" s="122"/>
      <c r="G186" s="122"/>
      <c r="H186" s="122"/>
      <c r="I186" s="122"/>
      <c r="J186" s="122"/>
      <c r="K186" s="122"/>
      <c r="L186" s="122"/>
      <c r="M186" s="122"/>
      <c r="N186" s="122"/>
    </row>
    <row r="187" spans="1:14" ht="15.75" thickBot="1" x14ac:dyDescent="0.25">
      <c r="A187" s="2" t="s">
        <v>4</v>
      </c>
      <c r="C187" s="141">
        <v>0</v>
      </c>
      <c r="D187" s="141">
        <v>0</v>
      </c>
      <c r="E187" s="141">
        <v>52937794.859999999</v>
      </c>
      <c r="F187" s="136"/>
      <c r="G187" s="136"/>
      <c r="H187" s="136"/>
      <c r="I187" s="136"/>
      <c r="J187" s="136"/>
      <c r="K187" s="136"/>
      <c r="L187" s="136"/>
      <c r="M187" s="136"/>
      <c r="N187" s="136"/>
    </row>
    <row r="188" spans="1:14" s="42" customFormat="1" ht="30" x14ac:dyDescent="0.2">
      <c r="A188" s="73" t="s">
        <v>251</v>
      </c>
    </row>
    <row r="189" spans="1:14" ht="30" x14ac:dyDescent="0.2">
      <c r="A189" s="4" t="s">
        <v>216</v>
      </c>
    </row>
    <row r="190" spans="1:14" ht="15.75" thickBot="1" x14ac:dyDescent="0.3"/>
    <row r="191" spans="1:14" ht="15.75" thickBot="1" x14ac:dyDescent="0.25">
      <c r="A191" s="1" t="s">
        <v>252</v>
      </c>
      <c r="C191" s="133">
        <v>44957</v>
      </c>
      <c r="D191" s="133">
        <v>44985</v>
      </c>
      <c r="E191" s="133">
        <v>45016</v>
      </c>
      <c r="F191" s="122"/>
      <c r="G191" s="122"/>
      <c r="H191" s="122"/>
      <c r="I191" s="122"/>
      <c r="J191" s="122"/>
      <c r="K191" s="122"/>
      <c r="L191" s="122"/>
      <c r="M191" s="122"/>
      <c r="N191" s="122"/>
    </row>
    <row r="192" spans="1:14" ht="15.75" thickBot="1" x14ac:dyDescent="0.25">
      <c r="A192" s="2" t="s">
        <v>4</v>
      </c>
      <c r="C192" s="141">
        <v>0</v>
      </c>
      <c r="D192" s="141">
        <v>0</v>
      </c>
      <c r="E192" s="141"/>
      <c r="F192" s="136"/>
      <c r="G192" s="136"/>
      <c r="H192" s="136"/>
      <c r="I192" s="136"/>
      <c r="J192" s="136"/>
      <c r="K192" s="136"/>
      <c r="L192" s="136"/>
      <c r="M192" s="136"/>
      <c r="N192" s="136"/>
    </row>
    <row r="193" spans="1:14" ht="30" x14ac:dyDescent="0.2">
      <c r="A193" s="4" t="s">
        <v>253</v>
      </c>
    </row>
    <row r="194" spans="1:14" s="42" customFormat="1" ht="30" x14ac:dyDescent="0.2">
      <c r="A194" s="73" t="s">
        <v>216</v>
      </c>
    </row>
    <row r="195" spans="1:14" ht="15.75" thickBot="1" x14ac:dyDescent="0.3"/>
    <row r="196" spans="1:14" ht="15.75" thickBot="1" x14ac:dyDescent="0.25">
      <c r="A196" s="1" t="s">
        <v>254</v>
      </c>
      <c r="C196" s="133">
        <v>44957</v>
      </c>
      <c r="D196" s="133">
        <v>44985</v>
      </c>
      <c r="E196" s="133">
        <v>45016</v>
      </c>
      <c r="F196" s="122"/>
      <c r="G196" s="122"/>
      <c r="H196" s="122"/>
      <c r="I196" s="122"/>
      <c r="J196" s="122"/>
      <c r="K196" s="122"/>
      <c r="L196" s="122"/>
      <c r="M196" s="122"/>
      <c r="N196" s="122"/>
    </row>
    <row r="197" spans="1:14" ht="15.75" thickBot="1" x14ac:dyDescent="0.25">
      <c r="A197" s="2" t="s">
        <v>4</v>
      </c>
      <c r="C197" s="141">
        <v>0</v>
      </c>
      <c r="D197" s="141">
        <v>0</v>
      </c>
      <c r="E197" s="141">
        <v>39589583.979999997</v>
      </c>
      <c r="F197" s="136"/>
      <c r="G197" s="136"/>
      <c r="H197" s="136"/>
      <c r="I197" s="136"/>
      <c r="J197" s="136"/>
      <c r="K197" s="136"/>
      <c r="L197" s="136"/>
      <c r="M197" s="136"/>
      <c r="N197" s="136"/>
    </row>
    <row r="198" spans="1:14" ht="30" x14ac:dyDescent="0.2">
      <c r="A198" s="4" t="s">
        <v>255</v>
      </c>
      <c r="F198" s="139"/>
      <c r="G198" s="139"/>
      <c r="H198" s="139"/>
      <c r="I198" s="139"/>
      <c r="N198" s="139"/>
    </row>
    <row r="199" spans="1:14" s="42" customFormat="1" ht="30" x14ac:dyDescent="0.2">
      <c r="A199" s="73" t="s">
        <v>216</v>
      </c>
    </row>
    <row r="201" spans="1:14" ht="15.75" thickBot="1" x14ac:dyDescent="0.3"/>
    <row r="202" spans="1:14" ht="15.75" thickBot="1" x14ac:dyDescent="0.25">
      <c r="A202" s="1" t="s">
        <v>256</v>
      </c>
      <c r="C202" s="133">
        <v>44957</v>
      </c>
      <c r="D202" s="133">
        <v>44985</v>
      </c>
      <c r="E202" s="133">
        <v>45016</v>
      </c>
      <c r="F202" s="122"/>
      <c r="G202" s="122"/>
      <c r="H202" s="122"/>
      <c r="I202" s="122"/>
      <c r="J202" s="122"/>
      <c r="K202" s="122"/>
      <c r="L202" s="122"/>
      <c r="M202" s="122"/>
      <c r="N202" s="122"/>
    </row>
    <row r="203" spans="1:14" ht="15.75" thickBot="1" x14ac:dyDescent="0.25">
      <c r="A203" s="2" t="s">
        <v>4</v>
      </c>
      <c r="C203" s="141">
        <v>0</v>
      </c>
      <c r="D203" s="141">
        <v>0</v>
      </c>
      <c r="E203" s="141">
        <v>0</v>
      </c>
      <c r="F203" s="136"/>
      <c r="G203" s="136"/>
      <c r="H203" s="136"/>
      <c r="I203" s="136"/>
      <c r="J203" s="136"/>
      <c r="K203" s="136"/>
      <c r="L203" s="136"/>
      <c r="M203" s="136"/>
      <c r="N203" s="136"/>
    </row>
    <row r="204" spans="1:14" ht="30" x14ac:dyDescent="0.2">
      <c r="A204" s="4" t="s">
        <v>257</v>
      </c>
    </row>
    <row r="205" spans="1:14" ht="30" x14ac:dyDescent="0.2">
      <c r="A205" s="4" t="s">
        <v>216</v>
      </c>
    </row>
    <row r="207" spans="1:14" ht="15.75" thickBot="1" x14ac:dyDescent="0.3"/>
    <row r="208" spans="1:14" ht="30.75" thickBot="1" x14ac:dyDescent="0.25">
      <c r="A208" s="25" t="s">
        <v>258</v>
      </c>
      <c r="C208" s="133">
        <v>44957</v>
      </c>
      <c r="D208" s="133">
        <v>44985</v>
      </c>
      <c r="E208" s="133">
        <v>45016</v>
      </c>
      <c r="F208" s="122"/>
      <c r="G208" s="122"/>
      <c r="H208" s="122"/>
      <c r="I208" s="122"/>
      <c r="J208" s="122"/>
      <c r="K208" s="122"/>
      <c r="L208" s="122"/>
      <c r="M208" s="122"/>
      <c r="N208" s="122"/>
    </row>
    <row r="209" spans="1:14" ht="15.75" thickBot="1" x14ac:dyDescent="0.25">
      <c r="A209" s="25" t="s">
        <v>259</v>
      </c>
      <c r="C209" s="141">
        <v>37002029.200000003</v>
      </c>
      <c r="D209" s="141">
        <v>28604414.719999999</v>
      </c>
      <c r="E209" s="141">
        <f t="shared" ref="E209" si="2">+E203+E197+E192+E187+E182</f>
        <v>123471242.77000001</v>
      </c>
      <c r="F209" s="136"/>
      <c r="G209" s="136"/>
      <c r="H209" s="136"/>
      <c r="I209" s="136"/>
      <c r="J209" s="136"/>
      <c r="K209" s="136"/>
      <c r="L209" s="136"/>
      <c r="M209" s="136"/>
      <c r="N209" s="136"/>
    </row>
    <row r="211" spans="1:14" s="42" customFormat="1" x14ac:dyDescent="0.2">
      <c r="A211" s="73"/>
    </row>
    <row r="212" spans="1:14" x14ac:dyDescent="0.2">
      <c r="A212" s="7" t="s">
        <v>0</v>
      </c>
      <c r="C212" s="169"/>
      <c r="D212" s="170"/>
      <c r="E212" s="170"/>
      <c r="F212" s="170"/>
      <c r="G212" s="170"/>
      <c r="H212" s="171"/>
    </row>
    <row r="213" spans="1:14" ht="45" x14ac:dyDescent="0.2">
      <c r="A213" s="8" t="s">
        <v>1</v>
      </c>
      <c r="C213" s="172"/>
      <c r="D213" s="173"/>
      <c r="E213" s="173"/>
      <c r="F213" s="173"/>
      <c r="G213" s="173"/>
      <c r="H213" s="174"/>
    </row>
  </sheetData>
  <mergeCells count="1">
    <mergeCell ref="C212:H21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CJ</vt:lpstr>
      <vt:lpstr>AGUA_DRENAJE_INGENIERÍA 2023</vt:lpstr>
      <vt:lpstr>PTAR 2023</vt:lpstr>
      <vt:lpstr>COMERCIAL 2023</vt:lpstr>
      <vt:lpstr>RH 2023</vt:lpstr>
      <vt:lpstr>FINANZAS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Yaneth Viridiana Estrada Martinez</dc:creator>
  <cp:lastModifiedBy>Yaneth Viridiana Estrada Martinez</cp:lastModifiedBy>
  <cp:lastPrinted>2022-02-08T20:28:03Z</cp:lastPrinted>
  <dcterms:created xsi:type="dcterms:W3CDTF">2022-01-31T15:37:01Z</dcterms:created>
  <dcterms:modified xsi:type="dcterms:W3CDTF">2023-04-25T20:48:28Z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69806e5e-f38f-47a1-b952-d0991c6f5ad2</vt:lpwstr>
  </property>
</Properties>
</file>