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lopez\Documents\Slopez 2023\03 SIOO\"/>
    </mc:Choice>
  </mc:AlternateContent>
  <bookViews>
    <workbookView xWindow="-105" yWindow="-105" windowWidth="19425" windowHeight="10305" tabRatio="649" activeTab="5"/>
  </bookViews>
  <sheets>
    <sheet name="CJ" sheetId="24" r:id="rId1"/>
    <sheet name="AGUA_DRENAJE_INGENIERÍA 2023" sheetId="23" r:id="rId2"/>
    <sheet name="PTAR 2023" sheetId="19" r:id="rId3"/>
    <sheet name="COMERCIAL 2023" sheetId="20" r:id="rId4"/>
    <sheet name="RH 2023" sheetId="21" r:id="rId5"/>
    <sheet name="FINANZAS 2023" sheetId="22" r:id="rId6"/>
  </sheets>
  <definedNames>
    <definedName name="_xlnm._FilterDatabase" localSheetId="1" hidden="1">'AGUA_DRENAJE_INGENIERÍA 2023'!$A$4:$K$296</definedName>
    <definedName name="_xlnm._FilterDatabase" localSheetId="0" hidden="1">CJ!$A$2:$K$65</definedName>
    <definedName name="_xlnm._FilterDatabase" localSheetId="3" hidden="1">'COMERCIAL 2023'!$A$2:$K$403</definedName>
    <definedName name="_xlnm._FilterDatabase" localSheetId="5" hidden="1">'FINANZAS 2023'!$A$4:$K$213</definedName>
    <definedName name="_xlnm._FilterDatabase" localSheetId="2" hidden="1">'PTAR 2023'!$A$2:$K$40</definedName>
    <definedName name="_xlnm._FilterDatabase" localSheetId="4" hidden="1">'RH 2023'!$A$4:$K$40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6" i="20" l="1"/>
  <c r="J396" i="20"/>
  <c r="I396" i="20"/>
  <c r="H396" i="20"/>
  <c r="G396" i="20"/>
  <c r="F396" i="20"/>
  <c r="E396" i="20"/>
  <c r="D396" i="20"/>
  <c r="C396" i="20"/>
  <c r="K369" i="20"/>
  <c r="J369" i="20"/>
  <c r="I369" i="20"/>
  <c r="H369" i="20"/>
  <c r="G369" i="20"/>
  <c r="F369" i="20"/>
  <c r="E369" i="20"/>
  <c r="D369" i="20"/>
  <c r="C369" i="20"/>
  <c r="H334" i="20"/>
  <c r="F334" i="20"/>
  <c r="D334" i="20"/>
  <c r="K305" i="20"/>
  <c r="K334" i="20" s="1"/>
  <c r="J305" i="20"/>
  <c r="J334" i="20" s="1"/>
  <c r="I305" i="20"/>
  <c r="I334" i="20" s="1"/>
  <c r="H305" i="20"/>
  <c r="G305" i="20"/>
  <c r="G334" i="20" s="1"/>
  <c r="F305" i="20"/>
  <c r="E305" i="20"/>
  <c r="E334" i="20" s="1"/>
  <c r="D305" i="20"/>
  <c r="C305" i="20"/>
  <c r="C334" i="20" s="1"/>
  <c r="K272" i="20"/>
  <c r="J272" i="20"/>
  <c r="I272" i="20"/>
  <c r="H272" i="20"/>
  <c r="G272" i="20"/>
  <c r="F272" i="20"/>
  <c r="E272" i="20"/>
  <c r="D272" i="20"/>
  <c r="C272" i="20"/>
  <c r="K261" i="20"/>
  <c r="J261" i="20"/>
  <c r="I261" i="20"/>
  <c r="H261" i="20"/>
  <c r="G261" i="20"/>
  <c r="F261" i="20"/>
  <c r="E261" i="20"/>
  <c r="D261" i="20"/>
  <c r="C261" i="20"/>
  <c r="K257" i="20"/>
  <c r="J257" i="20"/>
  <c r="I257" i="20"/>
  <c r="H257" i="20"/>
  <c r="G257" i="20"/>
  <c r="F257" i="20"/>
  <c r="E257" i="20"/>
  <c r="D257" i="20"/>
  <c r="C257" i="20"/>
  <c r="K253" i="20"/>
  <c r="J253" i="20"/>
  <c r="I253" i="20"/>
  <c r="H253" i="20"/>
  <c r="G253" i="20"/>
  <c r="F253" i="20"/>
  <c r="E253" i="20"/>
  <c r="D253" i="20"/>
  <c r="C253" i="20"/>
  <c r="F249" i="20"/>
  <c r="K245" i="20"/>
  <c r="J245" i="20"/>
  <c r="I245" i="20"/>
  <c r="H245" i="20"/>
  <c r="G245" i="20"/>
  <c r="G249" i="20" s="1"/>
  <c r="F245" i="20"/>
  <c r="E245" i="20"/>
  <c r="D245" i="20"/>
  <c r="C245" i="20"/>
  <c r="K241" i="20"/>
  <c r="J241" i="20"/>
  <c r="I241" i="20"/>
  <c r="H241" i="20"/>
  <c r="G241" i="20"/>
  <c r="F241" i="20"/>
  <c r="E241" i="20"/>
  <c r="D241" i="20"/>
  <c r="C241" i="20"/>
  <c r="K237" i="20"/>
  <c r="J237" i="20"/>
  <c r="I237" i="20"/>
  <c r="H237" i="20"/>
  <c r="G237" i="20"/>
  <c r="F237" i="20"/>
  <c r="E237" i="20"/>
  <c r="D237" i="20"/>
  <c r="C237" i="20"/>
  <c r="K233" i="20"/>
  <c r="J233" i="20"/>
  <c r="J249" i="20" s="1"/>
  <c r="I233" i="20"/>
  <c r="H233" i="20"/>
  <c r="G233" i="20"/>
  <c r="F233" i="20"/>
  <c r="E233" i="20"/>
  <c r="D233" i="20"/>
  <c r="C233" i="20"/>
  <c r="K229" i="20"/>
  <c r="K249" i="20" s="1"/>
  <c r="J229" i="20"/>
  <c r="I229" i="20"/>
  <c r="I249" i="20" s="1"/>
  <c r="H229" i="20"/>
  <c r="H249" i="20" s="1"/>
  <c r="G229" i="20"/>
  <c r="F229" i="20"/>
  <c r="E229" i="20"/>
  <c r="E249" i="20" s="1"/>
  <c r="D229" i="20"/>
  <c r="D249" i="20" s="1"/>
  <c r="C229" i="20"/>
  <c r="C249" i="20" s="1"/>
  <c r="J198" i="20"/>
  <c r="H198" i="20"/>
  <c r="F198" i="20"/>
  <c r="D198" i="20"/>
  <c r="K164" i="20"/>
  <c r="J164" i="20"/>
  <c r="I164" i="20"/>
  <c r="H164" i="20"/>
  <c r="G164" i="20"/>
  <c r="F164" i="20"/>
  <c r="E164" i="20"/>
  <c r="D164" i="20"/>
  <c r="C164" i="20"/>
  <c r="K137" i="20"/>
  <c r="J137" i="20"/>
  <c r="I137" i="20"/>
  <c r="H137" i="20"/>
  <c r="G137" i="20"/>
  <c r="F137" i="20"/>
  <c r="E137" i="20"/>
  <c r="D137" i="20"/>
  <c r="C137" i="20"/>
  <c r="K102" i="20"/>
  <c r="J102" i="20"/>
  <c r="I102" i="20"/>
  <c r="H102" i="20"/>
  <c r="G102" i="20"/>
  <c r="F102" i="20"/>
  <c r="E102" i="20"/>
  <c r="D102" i="20"/>
  <c r="C102" i="20"/>
  <c r="K30" i="20"/>
  <c r="J30" i="20"/>
  <c r="I30" i="20"/>
  <c r="H30" i="20"/>
  <c r="G30" i="20"/>
  <c r="F30" i="20"/>
  <c r="E30" i="20"/>
  <c r="D30" i="20"/>
  <c r="C30" i="20"/>
  <c r="C177" i="22" l="1"/>
  <c r="K30" i="21" l="1"/>
  <c r="J12" i="19" l="1"/>
  <c r="C126" i="23" l="1"/>
  <c r="D12" i="19" l="1"/>
  <c r="E12" i="19"/>
  <c r="F12" i="19"/>
  <c r="G12" i="19"/>
  <c r="H12" i="19"/>
  <c r="I12" i="19"/>
  <c r="C12" i="19"/>
  <c r="D28" i="23" l="1"/>
  <c r="E28" i="23"/>
  <c r="F28" i="23"/>
  <c r="G28" i="23"/>
  <c r="H28" i="23"/>
  <c r="I28" i="23"/>
  <c r="J28" i="23"/>
  <c r="K28" i="23"/>
  <c r="C28" i="23"/>
  <c r="K41" i="23" l="1"/>
  <c r="D208" i="23" l="1"/>
  <c r="E208" i="23"/>
  <c r="F208" i="23"/>
  <c r="G208" i="23"/>
  <c r="H208" i="23"/>
  <c r="I208" i="23"/>
  <c r="J208" i="23"/>
  <c r="K208" i="23"/>
  <c r="D126" i="23" l="1"/>
  <c r="E126" i="23"/>
  <c r="F126" i="23"/>
  <c r="G126" i="23"/>
  <c r="H126" i="23"/>
  <c r="I126" i="23"/>
  <c r="J126" i="23"/>
  <c r="K126" i="23"/>
  <c r="J74" i="23"/>
  <c r="I74" i="23"/>
  <c r="I144" i="23" l="1"/>
  <c r="G144" i="23"/>
  <c r="F144" i="23"/>
  <c r="K144" i="23"/>
  <c r="J144" i="23"/>
  <c r="H144" i="23"/>
  <c r="E144" i="23"/>
  <c r="C144" i="23"/>
  <c r="D144" i="23"/>
  <c r="D30" i="21"/>
  <c r="E30" i="21"/>
  <c r="F30" i="21"/>
  <c r="G30" i="21"/>
  <c r="H30" i="21"/>
  <c r="I30" i="21"/>
  <c r="J30" i="21"/>
  <c r="D41" i="23" l="1"/>
  <c r="E41" i="23"/>
  <c r="F41" i="23"/>
  <c r="G41" i="23"/>
  <c r="H41" i="23"/>
  <c r="I41" i="23"/>
  <c r="J41" i="23"/>
  <c r="F74" i="23" l="1"/>
  <c r="G74" i="23"/>
  <c r="H74" i="23"/>
  <c r="F13" i="23" l="1"/>
  <c r="H13" i="23"/>
  <c r="C13" i="23" l="1"/>
  <c r="D13" i="23" l="1"/>
  <c r="C208" i="23" l="1"/>
  <c r="E74" i="23"/>
  <c r="D74" i="23"/>
  <c r="C74" i="23"/>
  <c r="C41" i="23"/>
  <c r="C30" i="21" l="1"/>
</calcChain>
</file>

<file path=xl/sharedStrings.xml><?xml version="1.0" encoding="utf-8"?>
<sst xmlns="http://schemas.openxmlformats.org/spreadsheetml/2006/main" count="774" uniqueCount="519">
  <si>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</si>
  <si>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</si>
  <si>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</si>
  <si>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</si>
  <si>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</si>
  <si>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</si>
  <si>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</si>
  <si>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</si>
  <si>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</si>
  <si>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</si>
  <si>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</si>
  <si>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</si>
  <si>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</si>
  <si>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</si>
  <si>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</si>
  <si>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</si>
  <si>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</si>
  <si>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</si>
  <si>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</si>
  <si>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</si>
  <si>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</si>
  <si>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</si>
  <si>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</si>
  <si>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</si>
  <si>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</si>
  <si>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</si>
  <si>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</si>
  <si>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</si>
  <si>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</si>
  <si>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</si>
  <si>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</si>
  <si>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</si>
  <si>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</si>
  <si>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</si>
  <si>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</si>
  <si>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</si>
  <si>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</si>
  <si>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</si>
  <si>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</si>
  <si>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</si>
  <si>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</si>
  <si>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</si>
  <si>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</si>
  <si>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</si>
  <si>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</si>
  <si>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</si>
  <si>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</si>
  <si>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</si>
  <si>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</si>
  <si>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</si>
  <si>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</si>
  <si>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</si>
  <si>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</si>
  <si>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</si>
  <si>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</si>
  <si>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</si>
  <si>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</si>
  <si>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</si>
  <si>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</si>
  <si>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</si>
  <si>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</si>
  <si>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</si>
  <si>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</si>
  <si>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</si>
  <si>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</si>
  <si>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</si>
  <si>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</si>
  <si>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</si>
  <si>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</si>
  <si>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</si>
  <si>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</si>
  <si>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</si>
  <si>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</si>
  <si>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</si>
  <si>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</si>
  <si>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</si>
  <si>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</si>
  <si>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</si>
  <si>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</si>
  <si>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</si>
  <si>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</si>
  <si>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</si>
  <si>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</si>
  <si>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</si>
  <si>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</si>
  <si>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</si>
  <si>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</si>
  <si>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</si>
  <si>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</si>
  <si>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</si>
  <si>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</si>
  <si>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</si>
  <si>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</si>
  <si>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</si>
  <si>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</si>
  <si>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</si>
  <si>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</si>
  <si>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</si>
  <si>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</si>
  <si>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</si>
  <si>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</si>
  <si>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</si>
  <si>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</si>
  <si>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</si>
  <si>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</si>
  <si>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</si>
  <si>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</si>
  <si>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</si>
  <si>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</si>
  <si>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</si>
  <si>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</si>
  <si>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</si>
  <si>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</si>
  <si>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</si>
  <si>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</si>
  <si>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</si>
  <si>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</si>
  <si>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</si>
  <si>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</si>
  <si>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</si>
  <si>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</si>
  <si>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</si>
  <si>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</si>
  <si>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</si>
  <si>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</si>
  <si>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</si>
  <si>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</si>
  <si>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</si>
  <si>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</si>
  <si>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</si>
  <si>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</si>
  <si>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</si>
  <si>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</si>
  <si>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</si>
  <si>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</si>
  <si>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</si>
  <si>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</si>
  <si>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</si>
  <si>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</si>
  <si>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</si>
  <si>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</si>
  <si>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</si>
  <si>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</si>
  <si>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</si>
  <si>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</si>
  <si>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</si>
  <si>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</si>
  <si>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</si>
  <si>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</si>
  <si>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</si>
  <si>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</si>
  <si>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</si>
  <si>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</si>
  <si>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</si>
  <si>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</si>
  <si>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</si>
  <si>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</si>
  <si>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</si>
  <si>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</si>
  <si>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</si>
  <si>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</si>
  <si>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</si>
  <si>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</si>
  <si>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</si>
  <si>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</si>
  <si>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</si>
  <si>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</si>
  <si>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</si>
  <si>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</si>
  <si>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</si>
  <si>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</si>
  <si>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</si>
  <si>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</si>
  <si>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</si>
  <si>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</si>
  <si>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</si>
  <si>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</si>
  <si>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</si>
  <si>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</si>
  <si>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</si>
  <si>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</si>
  <si>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</si>
  <si>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</si>
  <si>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</si>
  <si>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</si>
  <si>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</si>
  <si>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</si>
  <si>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</si>
  <si>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</si>
  <si>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</si>
  <si>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</si>
  <si>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</si>
  <si>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</si>
  <si>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</si>
  <si>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</si>
  <si>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</si>
  <si>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</si>
  <si>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</si>
  <si>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</si>
  <si>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</si>
  <si>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</si>
  <si>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</si>
  <si>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</si>
  <si>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</si>
  <si>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</si>
  <si>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</si>
  <si>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</si>
  <si>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</si>
  <si>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</si>
  <si>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</si>
  <si>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</si>
  <si>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</si>
  <si>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</si>
  <si>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</si>
  <si>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</si>
  <si>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</si>
  <si>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</si>
  <si>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</si>
  <si>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</si>
  <si>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</si>
  <si>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</si>
  <si>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</si>
  <si>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</si>
  <si>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</si>
  <si>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</si>
  <si>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</si>
  <si>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</si>
  <si>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</si>
  <si>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</si>
  <si>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</si>
  <si>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</si>
  <si>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</si>
  <si>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</si>
  <si>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</si>
  <si>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</si>
  <si>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</si>
  <si>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</si>
  <si>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</si>
  <si>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</si>
  <si>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</si>
  <si>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</si>
  <si>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</si>
  <si>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</si>
  <si>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</si>
  <si>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</si>
  <si>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</si>
  <si>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</si>
  <si>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</si>
  <si>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</si>
  <si>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</si>
  <si>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</si>
  <si>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</si>
  <si>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</si>
  <si>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</si>
  <si>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</si>
  <si>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</si>
  <si>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</si>
  <si>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</si>
  <si>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</si>
  <si>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</si>
  <si>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</si>
  <si>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</si>
  <si>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</si>
  <si>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</si>
  <si>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</si>
  <si>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</si>
  <si>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</si>
  <si>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</si>
  <si>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</si>
  <si>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</si>
  <si>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</si>
  <si>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</si>
  <si>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</si>
  <si>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</si>
  <si>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</si>
  <si>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</si>
  <si>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</si>
  <si>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</si>
  <si>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</si>
  <si>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</si>
  <si>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</si>
  <si>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</si>
  <si>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</si>
  <si>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</si>
  <si>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</si>
  <si>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</si>
  <si>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</si>
  <si>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</si>
  <si>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</si>
  <si>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</si>
  <si>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</si>
  <si>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</si>
  <si>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</si>
  <si>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</si>
  <si>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</si>
  <si>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</si>
  <si>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</si>
  <si>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</si>
  <si>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</si>
  <si>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</si>
  <si>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</si>
  <si>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</si>
  <si>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</si>
  <si>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</si>
  <si>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</si>
  <si>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</si>
  <si>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</si>
  <si>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</si>
  <si>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</si>
  <si>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</si>
  <si>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</si>
  <si>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</si>
  <si>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</si>
  <si>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</si>
  <si>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</si>
  <si>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</si>
  <si>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</si>
  <si>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</si>
  <si>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</si>
  <si>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</si>
  <si>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</si>
  <si>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</si>
  <si>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</si>
  <si>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</si>
  <si>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</si>
  <si>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</si>
  <si>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</si>
  <si>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</si>
  <si>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</si>
  <si>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</si>
  <si>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</si>
  <si>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</si>
  <si>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</si>
  <si>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</si>
  <si>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</si>
  <si>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</si>
  <si>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</si>
  <si>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</si>
  <si>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</si>
  <si>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</si>
  <si>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</si>
  <si>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</si>
  <si>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</si>
  <si>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</si>
  <si>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</si>
  <si>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</si>
  <si>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</si>
  <si>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</si>
  <si>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</si>
  <si>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Tomas totales con micro medidor : tomas.</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</si>
  <si>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</si>
  <si>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</si>
  <si>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</si>
  <si>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</si>
  <si>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</si>
  <si>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</si>
  <si>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</si>
  <si>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</si>
  <si>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</si>
  <si>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</si>
  <si>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</si>
  <si>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</si>
  <si>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</si>
  <si>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</si>
  <si>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</si>
  <si>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</si>
  <si>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</si>
  <si>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</si>
  <si>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</si>
  <si>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</si>
  <si>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</si>
  <si>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</si>
  <si>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</si>
  <si>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</si>
  <si>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</si>
  <si>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</si>
  <si>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</si>
  <si>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</si>
  <si>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</si>
  <si>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</si>
  <si>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</si>
  <si>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</si>
  <si>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</si>
  <si>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</si>
  <si>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</si>
  <si>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</si>
  <si>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</si>
  <si>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</si>
  <si>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</si>
  <si>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</si>
  <si>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</si>
  <si>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</si>
  <si>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</si>
  <si>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</si>
  <si>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</si>
  <si>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</si>
  <si>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</si>
  <si>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</si>
  <si>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</si>
  <si>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</si>
  <si>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</si>
  <si>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</si>
  <si>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</si>
  <si>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</si>
  <si>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</si>
  <si>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</si>
  <si>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</si>
  <si>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</si>
  <si>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</si>
  <si>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</si>
  <si>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</si>
  <si>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</si>
  <si>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</si>
  <si>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</si>
  <si>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</si>
  <si>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</si>
  <si>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</si>
  <si>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</si>
  <si>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</si>
  <si>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</si>
  <si>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</si>
  <si>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</si>
  <si>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</si>
  <si>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</si>
  <si>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</si>
  <si>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</si>
  <si>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</si>
  <si>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</si>
  <si>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</si>
  <si>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</si>
  <si>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</si>
  <si>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</si>
  <si>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</si>
  <si>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</si>
  <si>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</si>
  <si>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</si>
  <si>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</si>
  <si>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</si>
  <si>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</si>
  <si>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</si>
  <si>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</si>
  <si>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</si>
  <si>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</si>
  <si>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</si>
  <si>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</si>
  <si>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</si>
  <si>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</si>
  <si>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</si>
  <si>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</si>
  <si>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</si>
  <si>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</si>
  <si>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</si>
  <si>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</si>
  <si>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</si>
  <si>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</si>
  <si>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</si>
  <si>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</si>
  <si>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</si>
  <si>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</si>
  <si>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</si>
  <si>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</si>
  <si>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</si>
  <si>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</si>
  <si>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</si>
  <si>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</si>
  <si>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</si>
  <si>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</si>
  <si>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</si>
  <si>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</si>
  <si>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</si>
  <si>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</si>
  <si>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</si>
  <si>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</si>
  <si>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</si>
  <si>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</si>
  <si>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</si>
  <si>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</si>
  <si>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</si>
  <si>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</si>
  <si>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</si>
  <si>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</si>
  <si>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</si>
  <si>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</si>
  <si>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</si>
  <si>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</si>
  <si>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</si>
  <si>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</si>
  <si>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</si>
  <si>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</si>
  <si>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</si>
  <si>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</si>
  <si>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</si>
  <si>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</si>
  <si>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</si>
  <si>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</si>
  <si>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</si>
  <si>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</si>
  <si>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</si>
  <si>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¿Cómo lo obtenemos? Sistema Contable, Balanza de Comprobación, Estado de Situación Financiera, Estado de Actividades, Estado Analítico del Egreso. Total de gastos sin considerar la depreciación</t>
  </si>
  <si>
    <t>ARQ. LUIS FERNANDO MICHEL BARBOSA</t>
  </si>
  <si>
    <r>
      <t>El dato capturado en la pregunta 1 del volumen asignado por CONAGUA es de: </t>
    </r>
    <r>
      <rPr>
        <b/>
        <sz val="11"/>
        <color rgb="FFD35400"/>
        <rFont val="Calibri Light"/>
        <family val="2"/>
        <scheme val="major"/>
      </rPr>
      <t>m3.</t>
    </r>
  </si>
  <si>
    <t>Teléfono: 462 6069100 Ext. 157</t>
  </si>
  <si>
    <t>SIOO2023</t>
  </si>
  <si>
    <t>Hipoclorito de sodio 12 y 13% y gas cloro</t>
  </si>
  <si>
    <r>
      <t xml:space="preserve">Son aquella </t>
    </r>
    <r>
      <rPr>
        <sz val="11"/>
        <color rgb="FFCC3399"/>
        <rFont val="Calibri Light"/>
        <family val="2"/>
        <scheme val="major"/>
      </rPr>
      <t>tomas industriales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</si>
  <si>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r>
      <t xml:space="preserve">Son aquella </t>
    </r>
    <r>
      <rPr>
        <sz val="11"/>
        <color rgb="FFCC3399"/>
        <rFont val="Calibri Light"/>
        <family val="2"/>
        <scheme val="major"/>
      </rPr>
      <t>tomas mixtas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</si>
  <si>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r>
      <t xml:space="preserve">Son aquella </t>
    </r>
    <r>
      <rPr>
        <sz val="11"/>
        <color rgb="FFCC3399"/>
        <rFont val="Calibri Light"/>
        <family val="2"/>
        <scheme val="major"/>
      </rPr>
      <t>tomas públicas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</si>
  <si>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r>
      <t>Son el</t>
    </r>
    <r>
      <rPr>
        <sz val="11"/>
        <color rgb="FFCC3399"/>
        <rFont val="Calibri Light"/>
        <family val="2"/>
        <scheme val="major"/>
      </rPr>
      <t xml:space="preserve"> total de tomas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</si>
  <si>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r>
      <t xml:space="preserve">Serán las </t>
    </r>
    <r>
      <rPr>
        <sz val="11"/>
        <color rgb="FFCC3399"/>
        <rFont val="Calibri Light"/>
        <family val="2"/>
        <scheme val="major"/>
      </rPr>
      <t>conexiones de las viviendas particulares que vierten el agua residual a la red de alcantarillado.</t>
    </r>
    <r>
      <rPr>
        <sz val="11"/>
        <color rgb="FF328637"/>
        <rFont val="Calibri Light"/>
        <family val="2"/>
        <scheme val="major"/>
      </rPr>
      <t xml:space="preserve">  Se incluyen las descargas de las viviendas a las cuales no se les brinda el servicio de agua y que vierten sus aguas al sistema de drenaje y las de las localidades rurales integradas al sistema. </t>
    </r>
  </si>
  <si>
    <r>
      <t xml:space="preserve">Son aquella </t>
    </r>
    <r>
      <rPr>
        <b/>
        <sz val="11"/>
        <color rgb="FFCC3399"/>
        <rFont val="Calibri Light"/>
        <family val="2"/>
        <scheme val="major"/>
      </rPr>
      <t>tomas industriales activas</t>
    </r>
    <r>
      <rPr>
        <sz val="11"/>
        <color rgb="FF328637"/>
        <rFont val="Calibri Light"/>
        <family val="2"/>
        <scheme val="major"/>
      </rPr>
      <t xml:space="preserve"> incluyendo  las de las localidades rurale integradas al sistema, que cuentan con un micro medidor de consumo instalado, se incluyen las tomas cuyo micro medidor no funciona.</t>
    </r>
  </si>
  <si>
    <r>
      <t xml:space="preserve">Son aquella </t>
    </r>
    <r>
      <rPr>
        <b/>
        <sz val="11"/>
        <color rgb="FFCC3399"/>
        <rFont val="Calibri Light"/>
        <family val="2"/>
        <scheme val="major"/>
      </rPr>
      <t>tomas mixtas activas</t>
    </r>
    <r>
      <rPr>
        <sz val="11"/>
        <color rgb="FF328637"/>
        <rFont val="Calibri Light"/>
        <family val="2"/>
        <scheme val="major"/>
      </rPr>
      <t xml:space="preserve"> incluyendo  las de las localidades rurale integradas al sistema, que cuentan con un micro medidor de consumo instalado, se incluyen las tomas cuyo micro medidor no funciona.</t>
    </r>
  </si>
  <si>
    <r>
      <t xml:space="preserve">Son aquella </t>
    </r>
    <r>
      <rPr>
        <b/>
        <sz val="11"/>
        <color rgb="FFCC3399"/>
        <rFont val="Calibri Light"/>
        <family val="2"/>
        <scheme val="major"/>
      </rPr>
      <t>tomas públicas activas</t>
    </r>
    <r>
      <rPr>
        <sz val="11"/>
        <color rgb="FF328637"/>
        <rFont val="Calibri Light"/>
        <family val="2"/>
        <scheme val="major"/>
      </rPr>
      <t xml:space="preserve"> incluyendo  las de las localidades rurale integradas al sistema, que cuentan con un micro medidor de consumo instalado, se incluyen las tomas cuyo micro medidor no funciona.</t>
    </r>
  </si>
  <si>
    <r>
      <t xml:space="preserve">Son las </t>
    </r>
    <r>
      <rPr>
        <b/>
        <sz val="11"/>
        <color rgb="FFCC3399"/>
        <rFont val="Calibri Light"/>
        <family val="2"/>
        <scheme val="major"/>
      </rPr>
      <t>tomas totales activas</t>
    </r>
    <r>
      <rPr>
        <sz val="11"/>
        <color rgb="FF328637"/>
        <rFont val="Calibri Light"/>
        <family val="2"/>
        <scheme val="major"/>
      </rPr>
      <t xml:space="preserve"> incluyendo  las de las localidades rurales integradas al sistema, que cuentan con un micro medidor de consumo instalado; se incluyen las tomas cuyo micro medidor no funciona.</t>
    </r>
  </si>
  <si>
    <r>
      <t xml:space="preserve">Son aquella </t>
    </r>
    <r>
      <rPr>
        <b/>
        <sz val="11"/>
        <color rgb="FFCC3399"/>
        <rFont val="Calibri Light"/>
        <family val="2"/>
        <scheme val="major"/>
      </rPr>
      <t>tomas domésticas activas</t>
    </r>
    <r>
      <rPr>
        <sz val="11"/>
        <color rgb="FF328637"/>
        <rFont val="Calibri Light"/>
        <family val="2"/>
        <scheme val="major"/>
      </rPr>
      <t xml:space="preserve"> incluyendo  las de las localidades rurale integradas al sistema, que cuentan con un micro medidor de consumo instalado, se incluyen las tomas cuyo micro medidor no funciona.</t>
    </r>
  </si>
  <si>
    <r>
      <t xml:space="preserve">Son aquella </t>
    </r>
    <r>
      <rPr>
        <b/>
        <sz val="11"/>
        <color rgb="FFCC3399"/>
        <rFont val="Calibri Light"/>
        <family val="2"/>
        <scheme val="major"/>
      </rPr>
      <t>tomas comerciales activas</t>
    </r>
    <r>
      <rPr>
        <sz val="11"/>
        <color rgb="FF328637"/>
        <rFont val="Calibri Light"/>
        <family val="2"/>
        <scheme val="major"/>
      </rPr>
      <t xml:space="preserve"> incluyendo  las de las localidades rurale integradas al sistema, que cuentan con un micro medidor de consumo instalado, se incluyen las tomas cuyo micro medidor no funciona.</t>
    </r>
  </si>
  <si>
    <r>
      <t xml:space="preserve">Son aquella </t>
    </r>
    <r>
      <rPr>
        <b/>
        <sz val="11"/>
        <color rgb="FFCC3399"/>
        <rFont val="Calibri Light"/>
        <family val="2"/>
        <scheme val="major"/>
      </rPr>
      <t>tomas domésticas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</si>
  <si>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r>
      <t xml:space="preserve">Son aquella </t>
    </r>
    <r>
      <rPr>
        <b/>
        <sz val="11"/>
        <color rgb="FFCC3399"/>
        <rFont val="Calibri Light"/>
        <family val="2"/>
        <scheme val="major"/>
      </rPr>
      <t>tomas comerciales activas</t>
    </r>
    <r>
      <rPr>
        <sz val="11"/>
        <color rgb="FF328637"/>
        <rFont val="Calibri Light"/>
        <family val="2"/>
        <scheme val="major"/>
      </rPr>
      <t xml:space="preserve"> incluyendo  las de las localidades rurale integradas al sistema, que cuentan con un micro medidor  de consumos en buenas condiciones de operación y del cual se factura el consumo que registra.</t>
    </r>
  </si>
  <si>
    <t>SALVADOR MANUEL LÓPEZ CASTILLO / HORTENSIA GOMEZ REYES</t>
  </si>
  <si>
    <t>slopez@japami.gob.mx  /  hgomez@japami.gob.mx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</si>
</sst>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0.0"/>
    <numFmt numFmtId="167" formatCode="#,##0_ ;\-#,##0\ "/>
  </numFmts>
  <fonts count="34"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sz val="8"/>
      <color indexed="8"/>
      <name val="Arial"/>
      <family val="2"/>
    </font>
    <font>
      <sz val="10"/>
      <name val="Calibri Light"/>
      <family val="2"/>
      <scheme val="major"/>
    </font>
    <font>
      <b/>
      <sz val="10"/>
      <name val="Calibri Light"/>
      <family val="2"/>
      <scheme val="major"/>
    </font>
    <font>
      <sz val="11"/>
      <color rgb="FFCC3399"/>
      <name val="Calibri Light"/>
      <family val="2"/>
      <scheme val="major"/>
    </font>
    <font>
      <b/>
      <sz val="11"/>
      <color rgb="FFCC3399"/>
      <name val="Calibri Light"/>
      <family val="2"/>
      <scheme val="major"/>
    </font>
    <font>
      <sz val="11"/>
      <color theme="9" tint="-0.249977111117893"/>
      <name val="Calibri Light"/>
      <family val="2"/>
      <scheme val="maj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medium">
        <color theme="8"/>
      </left>
      <right style="thin">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medium">
        <color theme="8"/>
      </top>
      <bottom style="thin">
        <color theme="8"/>
      </bottom>
      <diagonal/>
    </border>
    <border>
      <left style="medium">
        <color theme="8"/>
      </left>
      <right style="medium">
        <color theme="8"/>
      </right>
      <top style="medium">
        <color theme="8"/>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6">
    <xf numFmtId="0" fontId="0" fillId="0" borderId="0"/>
    <xf numFmtId="43" fontId="14" fillId="0" borderId="0" applyFont="0" applyFill="0" applyBorder="0" applyAlignment="0" applyProtection="0"/>
    <xf numFmtId="0" fontId="20" fillId="0" borderId="0" applyNumberFormat="0" applyFill="0" applyBorder="0" applyAlignment="0" applyProtection="0"/>
    <xf numFmtId="43" fontId="27" fillId="0" borderId="0"/>
    <xf numFmtId="9" fontId="14" fillId="0" borderId="0" applyFont="0" applyFill="0" applyBorder="0" applyAlignment="0" applyProtection="0"/>
    <xf numFmtId="43" fontId="14" fillId="0" borderId="0"/>
  </cellStyleXfs>
  <cellXfs count="128">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5"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6" fillId="0" borderId="0" xfId="0" applyFont="1" applyAlignment="1">
      <alignment horizontal="justify" vertical="center" wrapText="1"/>
    </xf>
    <xf numFmtId="0" fontId="16"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6"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indent="1"/>
    </xf>
    <xf numFmtId="0" fontId="19" fillId="0" borderId="0" xfId="0" applyFont="1" applyAlignment="1">
      <alignment horizontal="left" vertical="center" wrapText="1" indent="1"/>
    </xf>
    <xf numFmtId="0" fontId="18" fillId="0" borderId="0" xfId="0" applyFont="1"/>
    <xf numFmtId="0" fontId="19" fillId="0" borderId="0" xfId="0" applyFont="1" applyAlignment="1">
      <alignment vertical="center" wrapText="1"/>
    </xf>
    <xf numFmtId="0" fontId="21" fillId="0" borderId="0" xfId="0" applyFont="1" applyAlignment="1">
      <alignment vertical="center" wrapText="1"/>
    </xf>
    <xf numFmtId="0" fontId="9" fillId="0" borderId="0" xfId="0" applyFont="1" applyAlignment="1">
      <alignment horizontal="left" vertical="center" wrapText="1" indent="1"/>
    </xf>
    <xf numFmtId="0" fontId="22" fillId="0" borderId="0" xfId="0" applyFont="1"/>
    <xf numFmtId="0" fontId="1" fillId="0" borderId="0" xfId="0" applyFont="1" applyAlignment="1">
      <alignment vertical="center" wrapText="1"/>
    </xf>
    <xf numFmtId="0" fontId="23"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3" fillId="0" borderId="0" xfId="0" applyFont="1" applyAlignment="1">
      <alignment horizontal="left" vertical="center" wrapText="1"/>
    </xf>
    <xf numFmtId="164" fontId="29" fillId="0" borderId="0" xfId="1" applyNumberFormat="1" applyFont="1" applyFill="1" applyAlignment="1">
      <alignment horizontal="center" vertical="center"/>
    </xf>
    <xf numFmtId="1" fontId="3" fillId="0" borderId="0" xfId="0" applyNumberFormat="1" applyFont="1" applyAlignment="1">
      <alignment horizontal="justify" vertical="center" wrapText="1"/>
    </xf>
    <xf numFmtId="1" fontId="3" fillId="0" borderId="0" xfId="0" applyNumberFormat="1" applyFont="1" applyAlignment="1">
      <alignment horizontal="left" vertical="center" wrapText="1" indent="1"/>
    </xf>
    <xf numFmtId="1" fontId="11" fillId="0" borderId="0" xfId="0" applyNumberFormat="1" applyFont="1" applyAlignment="1">
      <alignment vertical="center"/>
    </xf>
    <xf numFmtId="0" fontId="13" fillId="2" borderId="0" xfId="0" applyFont="1" applyFill="1" applyAlignment="1">
      <alignment horizontal="center" vertical="center"/>
    </xf>
    <xf numFmtId="43" fontId="11" fillId="0" borderId="9" xfId="1" applyFont="1" applyFill="1" applyBorder="1" applyAlignment="1">
      <alignment vertical="center"/>
    </xf>
    <xf numFmtId="0" fontId="3" fillId="0" borderId="0" xfId="0" applyFont="1" applyAlignment="1">
      <alignment horizontal="left" vertical="center" wrapText="1"/>
    </xf>
    <xf numFmtId="0" fontId="33" fillId="0" borderId="0" xfId="0" applyFont="1" applyAlignment="1">
      <alignment horizontal="left" vertical="center" wrapText="1"/>
    </xf>
    <xf numFmtId="1" fontId="29" fillId="0" borderId="9" xfId="0" applyNumberFormat="1" applyFont="1" applyFill="1" applyBorder="1" applyAlignment="1">
      <alignment horizontal="center" vertical="center"/>
    </xf>
    <xf numFmtId="0" fontId="11" fillId="0" borderId="0" xfId="0" applyFont="1" applyFill="1"/>
    <xf numFmtId="17" fontId="11" fillId="0" borderId="9" xfId="0" applyNumberFormat="1" applyFont="1" applyFill="1" applyBorder="1" applyAlignment="1">
      <alignment horizontal="center" vertical="center"/>
    </xf>
    <xf numFmtId="1" fontId="11" fillId="0" borderId="0" xfId="0" applyNumberFormat="1" applyFont="1" applyFill="1"/>
    <xf numFmtId="17" fontId="11" fillId="0" borderId="1" xfId="0" applyNumberFormat="1" applyFont="1" applyFill="1" applyBorder="1" applyAlignment="1">
      <alignment horizontal="center" vertical="center"/>
    </xf>
    <xf numFmtId="17" fontId="11" fillId="0" borderId="8" xfId="0" applyNumberFormat="1" applyFont="1" applyFill="1" applyBorder="1" applyAlignment="1">
      <alignment horizontal="center" vertical="center"/>
    </xf>
    <xf numFmtId="165" fontId="28" fillId="0" borderId="0" xfId="0" applyNumberFormat="1" applyFont="1" applyFill="1" applyAlignment="1">
      <alignment horizontal="center" vertical="center"/>
    </xf>
    <xf numFmtId="44" fontId="11" fillId="0" borderId="0" xfId="0" applyNumberFormat="1" applyFont="1" applyFill="1"/>
    <xf numFmtId="0" fontId="11" fillId="0" borderId="0" xfId="0" applyFont="1" applyFill="1" applyAlignment="1">
      <alignment horizontal="center"/>
    </xf>
    <xf numFmtId="1" fontId="11" fillId="0" borderId="9" xfId="0" applyNumberFormat="1" applyFont="1" applyFill="1" applyBorder="1" applyAlignment="1">
      <alignment horizontal="center" vertical="center"/>
    </xf>
    <xf numFmtId="0" fontId="11" fillId="0" borderId="0" xfId="0" applyFont="1" applyFill="1" applyAlignment="1">
      <alignment vertical="center"/>
    </xf>
    <xf numFmtId="17" fontId="11" fillId="0" borderId="0" xfId="0" applyNumberFormat="1" applyFont="1" applyAlignment="1">
      <alignment horizontal="center"/>
    </xf>
    <xf numFmtId="0" fontId="29" fillId="0" borderId="0" xfId="0" applyFont="1" applyFill="1" applyAlignment="1">
      <alignment horizontal="center" vertical="center"/>
    </xf>
    <xf numFmtId="17" fontId="29" fillId="0" borderId="0" xfId="0" applyNumberFormat="1" applyFont="1" applyFill="1" applyAlignment="1">
      <alignment horizontal="center" vertical="center"/>
    </xf>
    <xf numFmtId="1" fontId="29" fillId="0" borderId="0" xfId="0" applyNumberFormat="1" applyFont="1" applyFill="1" applyAlignment="1">
      <alignment horizontal="center" vertical="center"/>
    </xf>
    <xf numFmtId="3" fontId="29" fillId="0" borderId="0" xfId="0" applyNumberFormat="1" applyFont="1" applyFill="1" applyAlignment="1">
      <alignment horizontal="center" vertical="center"/>
    </xf>
    <xf numFmtId="166" fontId="29" fillId="0" borderId="0" xfId="0" applyNumberFormat="1" applyFont="1" applyFill="1" applyAlignment="1">
      <alignment horizontal="center" vertical="center"/>
    </xf>
    <xf numFmtId="17" fontId="29" fillId="0" borderId="9" xfId="0" applyNumberFormat="1" applyFont="1" applyFill="1" applyBorder="1" applyAlignment="1">
      <alignment horizontal="center" vertical="center"/>
    </xf>
    <xf numFmtId="3" fontId="29" fillId="0" borderId="9" xfId="0" applyNumberFormat="1" applyFont="1" applyFill="1" applyBorder="1" applyAlignment="1">
      <alignment horizontal="center" vertical="center"/>
    </xf>
    <xf numFmtId="164" fontId="29" fillId="0" borderId="9" xfId="1" applyNumberFormat="1" applyFont="1" applyFill="1" applyBorder="1" applyAlignment="1">
      <alignment vertical="center"/>
    </xf>
    <xf numFmtId="3" fontId="29" fillId="0" borderId="9" xfId="0" applyNumberFormat="1" applyFont="1" applyFill="1" applyBorder="1" applyAlignment="1">
      <alignment vertical="center"/>
    </xf>
    <xf numFmtId="1" fontId="29" fillId="0" borderId="9" xfId="0" applyNumberFormat="1" applyFont="1" applyFill="1" applyBorder="1" applyAlignment="1">
      <alignment vertical="center"/>
    </xf>
    <xf numFmtId="164" fontId="29" fillId="0" borderId="9" xfId="1" applyNumberFormat="1" applyFont="1" applyFill="1" applyBorder="1" applyAlignment="1">
      <alignment horizontal="center" vertical="center"/>
    </xf>
    <xf numFmtId="9" fontId="29" fillId="0" borderId="16" xfId="4" applyFont="1" applyFill="1" applyBorder="1" applyAlignment="1">
      <alignment horizontal="center" vertical="center"/>
    </xf>
    <xf numFmtId="41" fontId="30" fillId="0" borderId="0" xfId="0" applyNumberFormat="1" applyFont="1" applyFill="1" applyAlignment="1">
      <alignment horizontal="center" vertical="center"/>
    </xf>
    <xf numFmtId="167" fontId="29" fillId="0" borderId="9" xfId="0" applyNumberFormat="1" applyFont="1" applyFill="1" applyBorder="1" applyAlignment="1">
      <alignment vertical="center"/>
    </xf>
    <xf numFmtId="167" fontId="29" fillId="0" borderId="9" xfId="0" applyNumberFormat="1" applyFont="1" applyFill="1" applyBorder="1" applyAlignment="1">
      <alignment horizontal="center" vertical="center"/>
    </xf>
    <xf numFmtId="167" fontId="11" fillId="0" borderId="9" xfId="0" applyNumberFormat="1" applyFont="1" applyFill="1" applyBorder="1" applyAlignment="1">
      <alignment vertical="center"/>
    </xf>
    <xf numFmtId="164" fontId="29" fillId="0" borderId="0" xfId="0" applyNumberFormat="1" applyFont="1" applyFill="1" applyAlignment="1">
      <alignment horizontal="center" vertical="center"/>
    </xf>
    <xf numFmtId="2" fontId="29" fillId="0" borderId="9" xfId="0" applyNumberFormat="1" applyFont="1" applyFill="1" applyBorder="1" applyAlignment="1">
      <alignment horizontal="center"/>
    </xf>
    <xf numFmtId="0" fontId="29" fillId="0" borderId="0" xfId="0" applyFont="1" applyFill="1"/>
    <xf numFmtId="1" fontId="29" fillId="0" borderId="0" xfId="0" applyNumberFormat="1" applyFont="1" applyFill="1"/>
    <xf numFmtId="3" fontId="29" fillId="0" borderId="0" xfId="0" applyNumberFormat="1" applyFont="1" applyFill="1"/>
    <xf numFmtId="0" fontId="29" fillId="0" borderId="0" xfId="0" applyFont="1" applyFill="1" applyBorder="1" applyAlignment="1"/>
    <xf numFmtId="167" fontId="11" fillId="0" borderId="0" xfId="0" applyNumberFormat="1" applyFont="1" applyFill="1"/>
    <xf numFmtId="0" fontId="11" fillId="0" borderId="0" xfId="0" applyFont="1" applyFill="1" applyAlignment="1"/>
    <xf numFmtId="164" fontId="30" fillId="0" borderId="0" xfId="0" applyNumberFormat="1" applyFont="1" applyFill="1" applyAlignment="1">
      <alignment horizontal="center" vertical="center"/>
    </xf>
    <xf numFmtId="2" fontId="11" fillId="0" borderId="0" xfId="0" applyNumberFormat="1" applyFont="1" applyFill="1"/>
    <xf numFmtId="43" fontId="29" fillId="0" borderId="0" xfId="0" applyNumberFormat="1" applyFont="1" applyFill="1"/>
    <xf numFmtId="0" fontId="29" fillId="0" borderId="0" xfId="0" applyFont="1" applyFill="1" applyAlignment="1">
      <alignment horizontal="center"/>
    </xf>
    <xf numFmtId="0" fontId="0" fillId="0" borderId="0" xfId="0" applyFill="1"/>
    <xf numFmtId="17" fontId="11" fillId="0" borderId="0" xfId="0" applyNumberFormat="1" applyFont="1" applyFill="1" applyAlignment="1">
      <alignment horizontal="center"/>
    </xf>
    <xf numFmtId="164" fontId="29" fillId="0" borderId="3" xfId="1" applyNumberFormat="1" applyFont="1" applyFill="1" applyBorder="1" applyAlignment="1">
      <alignment horizontal="center" vertical="center"/>
    </xf>
    <xf numFmtId="164" fontId="29" fillId="0" borderId="6" xfId="1"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7" fillId="2" borderId="0" xfId="0" applyFont="1" applyFill="1" applyAlignment="1">
      <alignment horizontal="center"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3"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20" fillId="0" borderId="17" xfId="2" applyFill="1" applyBorder="1" applyAlignment="1">
      <alignment horizontal="center" vertical="center"/>
    </xf>
    <xf numFmtId="17" fontId="29" fillId="0" borderId="10" xfId="0" applyNumberFormat="1" applyFont="1" applyFill="1" applyBorder="1" applyAlignment="1">
      <alignment horizontal="center" vertical="center"/>
    </xf>
    <xf numFmtId="17" fontId="29" fillId="0" borderId="11" xfId="0" applyNumberFormat="1" applyFont="1" applyFill="1" applyBorder="1" applyAlignment="1">
      <alignment horizontal="center" vertical="center"/>
    </xf>
    <xf numFmtId="17" fontId="29" fillId="0" borderId="12" xfId="0" applyNumberFormat="1" applyFont="1" applyFill="1" applyBorder="1" applyAlignment="1">
      <alignment horizontal="center"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3" fillId="0" borderId="0" xfId="0" applyFont="1" applyAlignment="1">
      <alignment horizontal="left" vertical="center" wrapText="1"/>
    </xf>
    <xf numFmtId="0" fontId="29" fillId="0" borderId="13" xfId="0" applyFont="1" applyFill="1" applyBorder="1" applyAlignment="1">
      <alignment horizontal="center"/>
    </xf>
    <xf numFmtId="0" fontId="29" fillId="0" borderId="14" xfId="0" applyFont="1" applyFill="1" applyBorder="1" applyAlignment="1">
      <alignment horizontal="center"/>
    </xf>
    <xf numFmtId="0" fontId="29" fillId="0" borderId="15" xfId="0" applyFont="1" applyFill="1" applyBorder="1" applyAlignment="1">
      <alignment horizontal="center"/>
    </xf>
  </cellXfs>
  <cellStyles count="6">
    <cellStyle name="Hipervínculo" xfId="2" builtinId="8"/>
    <cellStyle name="Millares" xfId="1" builtinId="3"/>
    <cellStyle name="Millares 2 2" xfId="3"/>
    <cellStyle name="Millares 2 4" xfId="5"/>
    <cellStyle name="Normal" xfId="0" builtinId="0"/>
    <cellStyle name="Porcentaje" xfId="4" builtinId="5"/>
  </cellStyles>
  <dxfs count="0"/>
  <tableStyles count="0" defaultTableStyle="TableStyleMedium2" defaultPivotStyle="PivotStyleLight16"/>
  <colors>
    <mruColors>
      <color rgb="FF00CCFF"/>
      <color rgb="FFCC33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gomez@japami.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66"/>
  <sheetViews>
    <sheetView zoomScale="80" zoomScaleNormal="80" workbookViewId="0">
      <selection activeCell="J19" sqref="J19"/>
    </sheetView>
  </sheetViews>
  <sheetFormatPr baseColWidth="10" defaultRowHeight="15" x14ac:dyDescent="0.25"/>
  <cols>
    <col min="1" max="1" width="55.85546875" customWidth="1"/>
    <col min="3" max="3" width="11.42578125" style="92"/>
    <col min="4" max="8" width="13" style="92" customWidth="1"/>
    <col min="9" max="11" width="11.42578125" style="92"/>
  </cols>
  <sheetData>
    <row r="1" spans="1:11" ht="23.25" x14ac:dyDescent="0.25">
      <c r="A1" s="102" t="s">
        <v>502</v>
      </c>
      <c r="B1" s="102"/>
      <c r="C1" s="102"/>
      <c r="D1" s="102"/>
      <c r="E1" s="102"/>
      <c r="F1" s="102"/>
      <c r="G1" s="102"/>
      <c r="H1" s="102"/>
    </row>
    <row r="2" spans="1:11" x14ac:dyDescent="0.25">
      <c r="A2" s="31" t="s">
        <v>179</v>
      </c>
      <c r="D2" s="53"/>
      <c r="E2" s="53"/>
      <c r="F2" s="53"/>
      <c r="G2" s="53"/>
      <c r="H2" s="53"/>
    </row>
    <row r="3" spans="1:11" x14ac:dyDescent="0.25">
      <c r="A3" s="30" t="s">
        <v>278</v>
      </c>
      <c r="C3"/>
      <c r="D3"/>
      <c r="E3"/>
      <c r="F3"/>
      <c r="G3"/>
      <c r="H3"/>
      <c r="I3"/>
      <c r="J3"/>
      <c r="K3"/>
    </row>
    <row r="4" spans="1:11" ht="15.75" thickBot="1" x14ac:dyDescent="0.3">
      <c r="A4" s="31"/>
      <c r="B4" s="63"/>
      <c r="C4" s="93"/>
    </row>
    <row r="5" spans="1:11" ht="32.25" customHeight="1" x14ac:dyDescent="0.25">
      <c r="A5" s="32" t="s">
        <v>279</v>
      </c>
      <c r="C5" s="103" t="s">
        <v>280</v>
      </c>
      <c r="D5" s="104"/>
      <c r="E5" s="104"/>
      <c r="F5" s="104"/>
      <c r="G5" s="105"/>
      <c r="K5"/>
    </row>
    <row r="6" spans="1:11" ht="26.25" thickBot="1" x14ac:dyDescent="0.3">
      <c r="A6" s="32" t="s">
        <v>281</v>
      </c>
      <c r="C6" s="106"/>
      <c r="D6" s="107"/>
      <c r="E6" s="107"/>
      <c r="F6" s="107"/>
      <c r="G6" s="108"/>
      <c r="K6"/>
    </row>
    <row r="7" spans="1:11" x14ac:dyDescent="0.25">
      <c r="A7" s="32" t="s">
        <v>282</v>
      </c>
      <c r="C7" s="53"/>
      <c r="D7" s="53"/>
      <c r="E7" s="53"/>
      <c r="F7" s="53"/>
      <c r="G7" s="53"/>
      <c r="K7"/>
    </row>
    <row r="8" spans="1:11" x14ac:dyDescent="0.25">
      <c r="A8" s="20"/>
      <c r="C8" s="53"/>
      <c r="D8" s="53"/>
      <c r="E8" s="53"/>
      <c r="F8" s="53"/>
      <c r="G8" s="53"/>
      <c r="K8"/>
    </row>
    <row r="9" spans="1:11" x14ac:dyDescent="0.25">
      <c r="A9" s="20"/>
      <c r="C9" s="53"/>
      <c r="D9" s="53"/>
      <c r="E9" s="53"/>
      <c r="F9" s="53"/>
      <c r="G9" s="53"/>
      <c r="K9"/>
    </row>
    <row r="10" spans="1:11" x14ac:dyDescent="0.25">
      <c r="A10" s="30" t="s">
        <v>283</v>
      </c>
      <c r="C10" s="53"/>
      <c r="D10" s="53"/>
      <c r="E10" s="53"/>
      <c r="F10" s="53"/>
      <c r="G10" s="53"/>
      <c r="K10"/>
    </row>
    <row r="11" spans="1:11" ht="15.75" thickBot="1" x14ac:dyDescent="0.3">
      <c r="A11" s="31"/>
      <c r="C11" s="53"/>
      <c r="D11" s="53"/>
      <c r="E11" s="53"/>
      <c r="F11" s="53"/>
      <c r="G11" s="53"/>
      <c r="K11"/>
    </row>
    <row r="12" spans="1:11" ht="38.25" x14ac:dyDescent="0.25">
      <c r="A12" s="32" t="s">
        <v>284</v>
      </c>
      <c r="C12" s="96" t="s">
        <v>499</v>
      </c>
      <c r="D12" s="97"/>
      <c r="E12" s="97"/>
      <c r="F12" s="97"/>
      <c r="G12" s="98"/>
      <c r="K12"/>
    </row>
    <row r="13" spans="1:11" ht="26.25" thickBot="1" x14ac:dyDescent="0.3">
      <c r="A13" s="32" t="s">
        <v>285</v>
      </c>
      <c r="C13" s="99"/>
      <c r="D13" s="100"/>
      <c r="E13" s="100"/>
      <c r="F13" s="100"/>
      <c r="G13" s="101"/>
      <c r="K13"/>
    </row>
    <row r="14" spans="1:11" x14ac:dyDescent="0.25">
      <c r="A14" s="32" t="s">
        <v>286</v>
      </c>
      <c r="C14" s="53"/>
      <c r="D14" s="53"/>
      <c r="E14" s="53"/>
      <c r="F14" s="53"/>
      <c r="G14" s="53"/>
      <c r="K14"/>
    </row>
    <row r="15" spans="1:11" x14ac:dyDescent="0.25">
      <c r="A15" s="20"/>
      <c r="C15" s="53"/>
      <c r="D15" s="53"/>
      <c r="E15" s="53"/>
      <c r="F15" s="53"/>
      <c r="G15" s="53"/>
      <c r="K15"/>
    </row>
    <row r="16" spans="1:11" x14ac:dyDescent="0.25">
      <c r="A16" s="20"/>
      <c r="C16" s="53"/>
      <c r="D16" s="53"/>
      <c r="E16" s="53"/>
      <c r="F16" s="53"/>
      <c r="G16" s="53"/>
      <c r="K16"/>
    </row>
    <row r="17" spans="1:11" x14ac:dyDescent="0.25">
      <c r="A17" s="30" t="s">
        <v>287</v>
      </c>
      <c r="C17" s="53"/>
      <c r="D17" s="53"/>
      <c r="E17" s="53"/>
      <c r="F17" s="53"/>
      <c r="G17" s="53"/>
      <c r="K17"/>
    </row>
    <row r="18" spans="1:11" ht="15.75" thickBot="1" x14ac:dyDescent="0.3">
      <c r="A18" s="31"/>
      <c r="C18" s="53"/>
      <c r="D18" s="53"/>
      <c r="E18" s="53"/>
      <c r="F18" s="53"/>
      <c r="G18" s="53"/>
      <c r="K18"/>
    </row>
    <row r="19" spans="1:11" ht="38.25" x14ac:dyDescent="0.25">
      <c r="A19" s="32" t="s">
        <v>288</v>
      </c>
      <c r="C19" s="96" t="s">
        <v>289</v>
      </c>
      <c r="D19" s="97"/>
      <c r="E19" s="97"/>
      <c r="F19" s="97"/>
      <c r="G19" s="98"/>
      <c r="K19"/>
    </row>
    <row r="20" spans="1:11" ht="26.25" thickBot="1" x14ac:dyDescent="0.3">
      <c r="A20" s="32" t="s">
        <v>285</v>
      </c>
      <c r="C20" s="99"/>
      <c r="D20" s="100"/>
      <c r="E20" s="100"/>
      <c r="F20" s="100"/>
      <c r="G20" s="101"/>
      <c r="K20"/>
    </row>
    <row r="21" spans="1:11" x14ac:dyDescent="0.25">
      <c r="A21" s="32" t="s">
        <v>286</v>
      </c>
      <c r="C21" s="53"/>
      <c r="D21" s="53"/>
      <c r="E21" s="53"/>
      <c r="F21" s="53"/>
      <c r="G21" s="53"/>
      <c r="K21"/>
    </row>
    <row r="22" spans="1:11" x14ac:dyDescent="0.25">
      <c r="A22" s="20"/>
      <c r="C22" s="53"/>
      <c r="D22" s="53"/>
      <c r="E22" s="53"/>
      <c r="F22" s="53"/>
      <c r="G22" s="53"/>
      <c r="K22"/>
    </row>
    <row r="23" spans="1:11" x14ac:dyDescent="0.25">
      <c r="A23" s="20"/>
      <c r="C23" s="53"/>
      <c r="D23" s="53"/>
      <c r="E23" s="53"/>
      <c r="F23" s="53"/>
      <c r="G23" s="53"/>
      <c r="K23"/>
    </row>
    <row r="24" spans="1:11" x14ac:dyDescent="0.25">
      <c r="A24" s="30" t="s">
        <v>290</v>
      </c>
      <c r="C24" s="53"/>
      <c r="D24" s="53"/>
      <c r="E24" s="53"/>
      <c r="F24" s="53"/>
      <c r="G24" s="53"/>
      <c r="K24"/>
    </row>
    <row r="25" spans="1:11" ht="15.75" thickBot="1" x14ac:dyDescent="0.3">
      <c r="A25" s="31"/>
      <c r="C25" s="53"/>
      <c r="D25" s="53"/>
      <c r="E25" s="53"/>
      <c r="F25" s="53"/>
      <c r="G25" s="53"/>
      <c r="K25"/>
    </row>
    <row r="26" spans="1:11" ht="38.25" x14ac:dyDescent="0.25">
      <c r="A26" s="32" t="s">
        <v>291</v>
      </c>
      <c r="C26" s="96" t="s">
        <v>517</v>
      </c>
      <c r="D26" s="97"/>
      <c r="E26" s="97"/>
      <c r="F26" s="97"/>
      <c r="G26" s="98"/>
      <c r="K26"/>
    </row>
    <row r="27" spans="1:11" ht="26.25" thickBot="1" x14ac:dyDescent="0.3">
      <c r="A27" s="32" t="s">
        <v>292</v>
      </c>
      <c r="C27" s="99"/>
      <c r="D27" s="100"/>
      <c r="E27" s="100"/>
      <c r="F27" s="100"/>
      <c r="G27" s="101"/>
      <c r="K27"/>
    </row>
    <row r="28" spans="1:11" x14ac:dyDescent="0.25">
      <c r="A28" s="32" t="s">
        <v>286</v>
      </c>
      <c r="C28" s="53"/>
      <c r="D28" s="53"/>
      <c r="E28" s="53"/>
      <c r="F28" s="53"/>
      <c r="G28" s="53"/>
      <c r="K28"/>
    </row>
    <row r="29" spans="1:11" x14ac:dyDescent="0.25">
      <c r="A29" s="20"/>
      <c r="C29" s="53"/>
      <c r="D29" s="53"/>
      <c r="E29" s="53"/>
      <c r="F29" s="53"/>
      <c r="G29" s="53"/>
      <c r="K29"/>
    </row>
    <row r="30" spans="1:11" x14ac:dyDescent="0.25">
      <c r="A30" s="20"/>
      <c r="C30" s="53"/>
      <c r="D30" s="53"/>
      <c r="E30" s="53"/>
      <c r="F30" s="53"/>
      <c r="G30" s="53"/>
      <c r="K30"/>
    </row>
    <row r="31" spans="1:11" x14ac:dyDescent="0.25">
      <c r="A31" s="30" t="s">
        <v>293</v>
      </c>
      <c r="C31" s="53"/>
      <c r="D31" s="53"/>
      <c r="E31" s="53"/>
      <c r="F31" s="53"/>
      <c r="G31" s="53"/>
      <c r="K31"/>
    </row>
    <row r="32" spans="1:11" ht="15.75" thickBot="1" x14ac:dyDescent="0.3">
      <c r="A32" s="31"/>
      <c r="C32" s="53"/>
      <c r="D32" s="53"/>
      <c r="E32" s="53"/>
      <c r="F32" s="53"/>
      <c r="G32" s="53"/>
      <c r="K32"/>
    </row>
    <row r="33" spans="1:11" ht="63.75" x14ac:dyDescent="0.25">
      <c r="A33" s="32" t="s">
        <v>294</v>
      </c>
      <c r="C33" s="96" t="s">
        <v>295</v>
      </c>
      <c r="D33" s="97"/>
      <c r="E33" s="97"/>
      <c r="F33" s="97"/>
      <c r="G33" s="98"/>
      <c r="K33"/>
    </row>
    <row r="34" spans="1:11" ht="15.75" thickBot="1" x14ac:dyDescent="0.3">
      <c r="A34" s="32" t="s">
        <v>296</v>
      </c>
      <c r="C34" s="99"/>
      <c r="D34" s="100"/>
      <c r="E34" s="100"/>
      <c r="F34" s="100"/>
      <c r="G34" s="101"/>
      <c r="K34"/>
    </row>
    <row r="35" spans="1:11" x14ac:dyDescent="0.25">
      <c r="A35" s="32"/>
      <c r="C35" s="53"/>
      <c r="D35" s="53"/>
      <c r="E35" s="53"/>
      <c r="F35" s="53"/>
      <c r="G35" s="53"/>
      <c r="K35"/>
    </row>
    <row r="36" spans="1:11" x14ac:dyDescent="0.25">
      <c r="A36" s="32" t="s">
        <v>286</v>
      </c>
      <c r="C36" s="53"/>
      <c r="D36" s="53"/>
      <c r="E36" s="53"/>
      <c r="F36" s="53"/>
      <c r="G36" s="53"/>
      <c r="K36"/>
    </row>
    <row r="37" spans="1:11" x14ac:dyDescent="0.25">
      <c r="A37" s="20"/>
      <c r="C37" s="53"/>
      <c r="D37" s="53"/>
      <c r="E37" s="53"/>
      <c r="F37" s="53"/>
      <c r="G37" s="53"/>
      <c r="K37"/>
    </row>
    <row r="38" spans="1:11" x14ac:dyDescent="0.25">
      <c r="A38" s="20"/>
      <c r="C38" s="53"/>
      <c r="D38" s="53"/>
      <c r="E38" s="53"/>
      <c r="F38" s="53"/>
      <c r="G38" s="53"/>
      <c r="K38"/>
    </row>
    <row r="39" spans="1:11" x14ac:dyDescent="0.25">
      <c r="A39" s="33" t="s">
        <v>297</v>
      </c>
      <c r="C39" s="53"/>
      <c r="D39" s="53"/>
      <c r="E39" s="53"/>
      <c r="F39" s="53"/>
      <c r="G39" s="53"/>
      <c r="K39"/>
    </row>
    <row r="40" spans="1:11" ht="15.75" thickBot="1" x14ac:dyDescent="0.3">
      <c r="A40" s="20"/>
      <c r="C40" s="53"/>
      <c r="D40" s="53"/>
      <c r="E40" s="53"/>
      <c r="F40" s="53"/>
      <c r="G40" s="53"/>
      <c r="K40"/>
    </row>
    <row r="41" spans="1:11" ht="25.5" x14ac:dyDescent="0.25">
      <c r="A41" s="34" t="s">
        <v>298</v>
      </c>
      <c r="C41" s="103" t="s">
        <v>299</v>
      </c>
      <c r="D41" s="104"/>
      <c r="E41" s="104"/>
      <c r="F41" s="104"/>
      <c r="G41" s="105"/>
      <c r="K41"/>
    </row>
    <row r="42" spans="1:11" ht="26.25" thickBot="1" x14ac:dyDescent="0.3">
      <c r="A42" s="34" t="s">
        <v>300</v>
      </c>
      <c r="C42" s="106"/>
      <c r="D42" s="107"/>
      <c r="E42" s="107"/>
      <c r="F42" s="107"/>
      <c r="G42" s="108"/>
      <c r="K42"/>
    </row>
    <row r="43" spans="1:11" x14ac:dyDescent="0.25">
      <c r="A43" s="34" t="s">
        <v>286</v>
      </c>
      <c r="C43" s="53"/>
      <c r="D43" s="53"/>
      <c r="E43" s="53"/>
      <c r="F43" s="53"/>
      <c r="G43" s="53"/>
      <c r="K43"/>
    </row>
    <row r="44" spans="1:11" x14ac:dyDescent="0.25">
      <c r="A44" s="20"/>
      <c r="C44" s="53"/>
      <c r="D44" s="53"/>
      <c r="E44" s="53"/>
      <c r="F44" s="53"/>
      <c r="G44" s="53"/>
      <c r="K44"/>
    </row>
    <row r="45" spans="1:11" x14ac:dyDescent="0.25">
      <c r="A45" s="20"/>
      <c r="C45" s="53"/>
      <c r="D45" s="53"/>
      <c r="E45" s="53"/>
      <c r="F45" s="53"/>
      <c r="G45" s="53"/>
      <c r="K45"/>
    </row>
    <row r="46" spans="1:11" ht="25.5" x14ac:dyDescent="0.25">
      <c r="A46" s="30" t="s">
        <v>301</v>
      </c>
      <c r="C46" s="53"/>
      <c r="D46" s="53"/>
      <c r="E46" s="53"/>
      <c r="F46" s="53"/>
      <c r="G46" s="53"/>
      <c r="K46"/>
    </row>
    <row r="47" spans="1:11" ht="15.75" thickBot="1" x14ac:dyDescent="0.3">
      <c r="K47"/>
    </row>
    <row r="48" spans="1:11" ht="51" x14ac:dyDescent="0.25">
      <c r="A48" s="32" t="s">
        <v>302</v>
      </c>
      <c r="C48" s="109" t="s">
        <v>501</v>
      </c>
      <c r="D48" s="110"/>
      <c r="E48" s="110"/>
      <c r="F48" s="110"/>
      <c r="G48" s="111"/>
      <c r="K48"/>
    </row>
    <row r="49" spans="1:11" ht="15.75" thickBot="1" x14ac:dyDescent="0.3">
      <c r="A49" s="32" t="s">
        <v>303</v>
      </c>
      <c r="C49" s="112"/>
      <c r="D49" s="113"/>
      <c r="E49" s="113"/>
      <c r="F49" s="113"/>
      <c r="G49" s="114"/>
      <c r="K49"/>
    </row>
    <row r="50" spans="1:11" x14ac:dyDescent="0.25">
      <c r="A50" s="32" t="s">
        <v>286</v>
      </c>
      <c r="C50" s="53"/>
      <c r="D50" s="53"/>
      <c r="E50" s="53"/>
      <c r="F50" s="53"/>
      <c r="G50" s="53"/>
      <c r="K50"/>
    </row>
    <row r="51" spans="1:11" x14ac:dyDescent="0.25">
      <c r="A51" s="20"/>
      <c r="C51" s="53"/>
      <c r="D51" s="53"/>
      <c r="E51" s="53"/>
      <c r="F51" s="53"/>
      <c r="G51" s="53"/>
      <c r="K51"/>
    </row>
    <row r="52" spans="1:11" x14ac:dyDescent="0.25">
      <c r="A52" s="20"/>
      <c r="C52" s="53"/>
      <c r="D52" s="53"/>
      <c r="E52" s="53"/>
      <c r="F52" s="53"/>
      <c r="G52" s="53"/>
      <c r="K52"/>
    </row>
    <row r="53" spans="1:11" x14ac:dyDescent="0.25">
      <c r="A53" s="30" t="s">
        <v>304</v>
      </c>
      <c r="C53" s="53"/>
      <c r="D53" s="53"/>
      <c r="E53" s="53"/>
      <c r="F53" s="53"/>
      <c r="G53" s="53"/>
      <c r="K53"/>
    </row>
    <row r="54" spans="1:11" ht="15.75" thickBot="1" x14ac:dyDescent="0.3">
      <c r="A54" s="31"/>
      <c r="C54" s="53"/>
      <c r="D54" s="53"/>
      <c r="E54" s="53"/>
      <c r="F54" s="53"/>
      <c r="G54" s="53"/>
      <c r="K54"/>
    </row>
    <row r="55" spans="1:11" ht="51" x14ac:dyDescent="0.25">
      <c r="A55" s="32" t="s">
        <v>305</v>
      </c>
      <c r="C55" s="118" t="s">
        <v>518</v>
      </c>
      <c r="D55" s="110"/>
      <c r="E55" s="110"/>
      <c r="F55" s="110"/>
      <c r="G55" s="111"/>
      <c r="K55"/>
    </row>
    <row r="56" spans="1:11" ht="15.75" thickBot="1" x14ac:dyDescent="0.3">
      <c r="A56" s="32" t="s">
        <v>286</v>
      </c>
      <c r="C56" s="112"/>
      <c r="D56" s="113"/>
      <c r="E56" s="113"/>
      <c r="F56" s="113"/>
      <c r="G56" s="114"/>
      <c r="K56"/>
    </row>
    <row r="57" spans="1:11" x14ac:dyDescent="0.25">
      <c r="A57" s="20"/>
      <c r="C57" s="53"/>
      <c r="D57" s="53"/>
      <c r="E57" s="53"/>
      <c r="F57" s="53"/>
      <c r="G57" s="53"/>
      <c r="K57"/>
    </row>
    <row r="58" spans="1:11" x14ac:dyDescent="0.25">
      <c r="A58" s="20"/>
      <c r="C58" s="53"/>
      <c r="D58" s="53"/>
      <c r="E58" s="53"/>
      <c r="F58" s="53"/>
      <c r="G58" s="53"/>
      <c r="K58"/>
    </row>
    <row r="59" spans="1:11" x14ac:dyDescent="0.25">
      <c r="A59" s="30" t="s">
        <v>306</v>
      </c>
      <c r="C59" s="53"/>
      <c r="D59" s="53"/>
      <c r="E59" s="53"/>
      <c r="F59" s="53"/>
      <c r="G59" s="53"/>
      <c r="K59"/>
    </row>
    <row r="60" spans="1:11" ht="15.75" thickBot="1" x14ac:dyDescent="0.3">
      <c r="A60" s="31"/>
      <c r="K60"/>
    </row>
    <row r="61" spans="1:11" ht="25.5" x14ac:dyDescent="0.25">
      <c r="A61" s="32" t="s">
        <v>308</v>
      </c>
      <c r="C61" s="109" t="s">
        <v>307</v>
      </c>
      <c r="D61" s="110"/>
      <c r="E61" s="110"/>
      <c r="F61" s="110"/>
      <c r="G61" s="111"/>
      <c r="K61"/>
    </row>
    <row r="62" spans="1:11" ht="15.75" thickBot="1" x14ac:dyDescent="0.3">
      <c r="A62" s="32" t="s">
        <v>309</v>
      </c>
      <c r="C62" s="112"/>
      <c r="D62" s="113"/>
      <c r="E62" s="113"/>
      <c r="F62" s="113"/>
      <c r="G62" s="114"/>
      <c r="K62"/>
    </row>
    <row r="63" spans="1:11" x14ac:dyDescent="0.25">
      <c r="A63" s="20"/>
      <c r="C63" s="53"/>
      <c r="D63" s="53"/>
      <c r="E63" s="53"/>
      <c r="F63" s="53"/>
      <c r="G63" s="53"/>
      <c r="K63"/>
    </row>
    <row r="64" spans="1:11" ht="15.75" thickBot="1" x14ac:dyDescent="0.3">
      <c r="A64" s="35" t="s">
        <v>0</v>
      </c>
      <c r="C64" s="53"/>
      <c r="D64" s="53"/>
      <c r="E64" s="53"/>
      <c r="F64" s="53"/>
      <c r="G64" s="53"/>
      <c r="K64"/>
    </row>
    <row r="65" spans="1:11" ht="39" thickBot="1" x14ac:dyDescent="0.3">
      <c r="A65" s="30" t="s">
        <v>1</v>
      </c>
      <c r="C65" s="115"/>
      <c r="D65" s="116"/>
      <c r="E65" s="116"/>
      <c r="F65" s="116"/>
      <c r="G65" s="117"/>
      <c r="K65"/>
    </row>
    <row r="66" spans="1:11" x14ac:dyDescent="0.25">
      <c r="K66"/>
    </row>
  </sheetData>
  <mergeCells count="11">
    <mergeCell ref="C61:G62"/>
    <mergeCell ref="C65:G65"/>
    <mergeCell ref="C41:G42"/>
    <mergeCell ref="C48:G49"/>
    <mergeCell ref="C55:G56"/>
    <mergeCell ref="C33:G34"/>
    <mergeCell ref="A1:H1"/>
    <mergeCell ref="C5:G6"/>
    <mergeCell ref="C12:G13"/>
    <mergeCell ref="C19:G20"/>
    <mergeCell ref="C26:G27"/>
  </mergeCells>
  <hyperlinks>
    <hyperlink ref="C55" r:id="rId1" display="hgomez@japami.gob.mx"/>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296"/>
  <sheetViews>
    <sheetView zoomScale="80" zoomScaleNormal="80" workbookViewId="0">
      <pane ySplit="4" topLeftCell="A5" activePane="bottomLeft" state="frozen"/>
      <selection activeCell="A5" sqref="A5"/>
      <selection pane="bottomLeft" activeCell="A5" sqref="A5"/>
    </sheetView>
  </sheetViews>
  <sheetFormatPr baseColWidth="10" defaultColWidth="11" defaultRowHeight="15" x14ac:dyDescent="0.25"/>
  <cols>
    <col min="1" max="1" width="64.85546875" style="3" customWidth="1"/>
    <col min="2" max="2" width="9.85546875" style="9" bestFit="1" customWidth="1"/>
    <col min="3" max="11" width="13.7109375" style="64" customWidth="1"/>
    <col min="12" max="16384" width="11" style="9"/>
  </cols>
  <sheetData>
    <row r="1" spans="1:11" ht="23.25" x14ac:dyDescent="0.25">
      <c r="A1" s="48" t="s">
        <v>2</v>
      </c>
    </row>
    <row r="3" spans="1:11" x14ac:dyDescent="0.25">
      <c r="A3" s="17" t="s">
        <v>3</v>
      </c>
    </row>
    <row r="4" spans="1:11" ht="15.75" thickBot="1" x14ac:dyDescent="0.3">
      <c r="H4" s="65"/>
      <c r="J4" s="65"/>
    </row>
    <row r="5" spans="1:11" ht="15.75" thickBot="1" x14ac:dyDescent="0.3">
      <c r="A5" s="1" t="s">
        <v>91</v>
      </c>
      <c r="C5" s="69">
        <v>44957</v>
      </c>
      <c r="D5" s="69">
        <v>44985</v>
      </c>
      <c r="E5" s="69">
        <v>45016</v>
      </c>
      <c r="F5" s="69">
        <v>45046</v>
      </c>
      <c r="G5" s="69">
        <v>45077</v>
      </c>
      <c r="H5" s="69">
        <v>45107</v>
      </c>
      <c r="I5" s="69">
        <v>45138</v>
      </c>
      <c r="J5" s="69">
        <v>45169</v>
      </c>
      <c r="K5" s="69">
        <v>45199</v>
      </c>
    </row>
    <row r="6" spans="1:11" ht="15.75" thickBot="1" x14ac:dyDescent="0.3">
      <c r="A6" s="2" t="s">
        <v>4</v>
      </c>
      <c r="C6" s="70">
        <v>49343337</v>
      </c>
      <c r="D6" s="70">
        <v>49343337</v>
      </c>
      <c r="E6" s="70">
        <v>49343337</v>
      </c>
      <c r="F6" s="70">
        <v>49343337</v>
      </c>
      <c r="G6" s="70">
        <v>49343337</v>
      </c>
      <c r="H6" s="70">
        <v>49343337</v>
      </c>
      <c r="I6" s="70">
        <v>49343337</v>
      </c>
      <c r="J6" s="70">
        <v>50174842</v>
      </c>
      <c r="K6" s="70">
        <v>50174842</v>
      </c>
    </row>
    <row r="7" spans="1:11" ht="30" x14ac:dyDescent="0.25">
      <c r="A7" s="43" t="s">
        <v>5</v>
      </c>
      <c r="D7" s="66"/>
      <c r="F7" s="66"/>
      <c r="H7" s="66"/>
      <c r="J7" s="66"/>
    </row>
    <row r="8" spans="1:11" x14ac:dyDescent="0.25">
      <c r="A8" s="43" t="s">
        <v>133</v>
      </c>
    </row>
    <row r="9" spans="1:11" x14ac:dyDescent="0.25">
      <c r="A9" s="18" t="s">
        <v>109</v>
      </c>
    </row>
    <row r="11" spans="1:11" ht="15.75" thickBot="1" x14ac:dyDescent="0.3"/>
    <row r="12" spans="1:11" ht="15.75" thickBot="1" x14ac:dyDescent="0.3">
      <c r="A12" s="1" t="s">
        <v>6</v>
      </c>
      <c r="C12" s="69">
        <v>44957</v>
      </c>
      <c r="D12" s="69">
        <v>44985</v>
      </c>
      <c r="E12" s="69">
        <v>45016</v>
      </c>
      <c r="F12" s="69">
        <v>45046</v>
      </c>
      <c r="G12" s="69">
        <v>45077</v>
      </c>
      <c r="H12" s="69">
        <v>45107</v>
      </c>
      <c r="I12" s="69">
        <v>45138</v>
      </c>
      <c r="J12" s="69">
        <v>45169</v>
      </c>
      <c r="K12" s="69">
        <v>45199</v>
      </c>
    </row>
    <row r="13" spans="1:11" ht="15.75" thickBot="1" x14ac:dyDescent="0.3">
      <c r="A13" s="2" t="s">
        <v>4</v>
      </c>
      <c r="C13" s="52">
        <f t="shared" ref="C13" si="0">6+8+13</f>
        <v>27</v>
      </c>
      <c r="D13" s="52">
        <f>6+8+13</f>
        <v>27</v>
      </c>
      <c r="E13" s="52">
        <v>27</v>
      </c>
      <c r="F13" s="52">
        <f t="shared" ref="F13" si="1">6+8+13</f>
        <v>27</v>
      </c>
      <c r="G13" s="52">
        <v>28</v>
      </c>
      <c r="H13" s="52">
        <f t="shared" ref="H13" si="2">6+8+13</f>
        <v>27</v>
      </c>
      <c r="I13" s="52">
        <v>21</v>
      </c>
      <c r="J13" s="52">
        <v>27</v>
      </c>
      <c r="K13" s="52">
        <v>27</v>
      </c>
    </row>
    <row r="14" spans="1:11" ht="45" x14ac:dyDescent="0.25">
      <c r="A14" s="43" t="s">
        <v>7</v>
      </c>
    </row>
    <row r="15" spans="1:11" x14ac:dyDescent="0.25">
      <c r="A15" s="12" t="s">
        <v>8</v>
      </c>
    </row>
    <row r="16" spans="1:11" x14ac:dyDescent="0.25">
      <c r="A16" s="43" t="s">
        <v>9</v>
      </c>
    </row>
    <row r="17" spans="1:11" x14ac:dyDescent="0.25">
      <c r="A17" s="18" t="s">
        <v>109</v>
      </c>
    </row>
    <row r="19" spans="1:11" ht="15.75" thickBot="1" x14ac:dyDescent="0.3"/>
    <row r="20" spans="1:11" ht="15.75" thickBot="1" x14ac:dyDescent="0.3">
      <c r="A20" s="1" t="s">
        <v>64</v>
      </c>
      <c r="C20" s="69">
        <v>44957</v>
      </c>
      <c r="D20" s="69">
        <v>44985</v>
      </c>
      <c r="E20" s="69">
        <v>45016</v>
      </c>
      <c r="F20" s="69">
        <v>45046</v>
      </c>
      <c r="G20" s="69">
        <v>45077</v>
      </c>
      <c r="H20" s="69">
        <v>45107</v>
      </c>
      <c r="I20" s="69">
        <v>45138</v>
      </c>
      <c r="J20" s="69">
        <v>45169</v>
      </c>
      <c r="K20" s="69">
        <v>45199</v>
      </c>
    </row>
    <row r="21" spans="1:11" ht="15.75" thickBot="1" x14ac:dyDescent="0.3">
      <c r="A21" s="2" t="s">
        <v>4</v>
      </c>
      <c r="C21" s="52">
        <v>78</v>
      </c>
      <c r="D21" s="52">
        <v>78</v>
      </c>
      <c r="E21" s="52">
        <v>78</v>
      </c>
      <c r="F21" s="52">
        <v>78</v>
      </c>
      <c r="G21" s="52">
        <v>78</v>
      </c>
      <c r="H21" s="52">
        <v>78</v>
      </c>
      <c r="I21" s="52">
        <v>80</v>
      </c>
      <c r="J21" s="52">
        <v>86</v>
      </c>
      <c r="K21" s="52">
        <v>86</v>
      </c>
    </row>
    <row r="22" spans="1:11" ht="30" x14ac:dyDescent="0.25">
      <c r="A22" s="43" t="s">
        <v>134</v>
      </c>
    </row>
    <row r="23" spans="1:11" ht="45" x14ac:dyDescent="0.25">
      <c r="A23" s="43" t="s">
        <v>65</v>
      </c>
    </row>
    <row r="24" spans="1:11" x14ac:dyDescent="0.25">
      <c r="A24" s="18" t="s">
        <v>109</v>
      </c>
    </row>
    <row r="26" spans="1:11" ht="15.75" thickBot="1" x14ac:dyDescent="0.3"/>
    <row r="27" spans="1:11" ht="30.75" thickBot="1" x14ac:dyDescent="0.3">
      <c r="A27" s="1" t="s">
        <v>92</v>
      </c>
      <c r="C27" s="69">
        <v>44957</v>
      </c>
      <c r="D27" s="69">
        <v>44985</v>
      </c>
      <c r="E27" s="69">
        <v>45016</v>
      </c>
      <c r="F27" s="69">
        <v>45046</v>
      </c>
      <c r="G27" s="69">
        <v>45077</v>
      </c>
      <c r="H27" s="69">
        <v>45107</v>
      </c>
      <c r="I27" s="69">
        <v>45138</v>
      </c>
      <c r="J27" s="69">
        <v>45169</v>
      </c>
      <c r="K27" s="69">
        <v>45199</v>
      </c>
    </row>
    <row r="28" spans="1:11" ht="15.75" thickBot="1" x14ac:dyDescent="0.3">
      <c r="A28" s="2" t="s">
        <v>4</v>
      </c>
      <c r="C28" s="70">
        <f>C6</f>
        <v>49343337</v>
      </c>
      <c r="D28" s="70">
        <f t="shared" ref="D28:K28" si="3">D6</f>
        <v>49343337</v>
      </c>
      <c r="E28" s="70">
        <f t="shared" si="3"/>
        <v>49343337</v>
      </c>
      <c r="F28" s="70">
        <f t="shared" si="3"/>
        <v>49343337</v>
      </c>
      <c r="G28" s="70">
        <f t="shared" si="3"/>
        <v>49343337</v>
      </c>
      <c r="H28" s="70">
        <f t="shared" si="3"/>
        <v>49343337</v>
      </c>
      <c r="I28" s="70">
        <f t="shared" si="3"/>
        <v>49343337</v>
      </c>
      <c r="J28" s="70">
        <f t="shared" si="3"/>
        <v>50174842</v>
      </c>
      <c r="K28" s="70">
        <f t="shared" si="3"/>
        <v>50174842</v>
      </c>
    </row>
    <row r="29" spans="1:11" ht="45" x14ac:dyDescent="0.25">
      <c r="A29" s="2" t="s">
        <v>10</v>
      </c>
    </row>
    <row r="30" spans="1:11" ht="30" x14ac:dyDescent="0.25">
      <c r="A30" s="43" t="s">
        <v>135</v>
      </c>
    </row>
    <row r="31" spans="1:11" x14ac:dyDescent="0.25">
      <c r="A31" s="18" t="s">
        <v>109</v>
      </c>
    </row>
    <row r="33" spans="1:11" ht="15.75" thickBot="1" x14ac:dyDescent="0.3"/>
    <row r="34" spans="1:11" ht="30.75" thickBot="1" x14ac:dyDescent="0.3">
      <c r="A34" s="1" t="s">
        <v>93</v>
      </c>
      <c r="C34" s="69">
        <v>44957</v>
      </c>
      <c r="D34" s="69">
        <v>44985</v>
      </c>
      <c r="E34" s="69">
        <v>45016</v>
      </c>
      <c r="F34" s="69">
        <v>45046</v>
      </c>
      <c r="G34" s="69">
        <v>45077</v>
      </c>
      <c r="H34" s="69">
        <v>45107</v>
      </c>
      <c r="I34" s="69">
        <v>45138</v>
      </c>
      <c r="J34" s="69">
        <v>45169</v>
      </c>
      <c r="K34" s="69">
        <v>45199</v>
      </c>
    </row>
    <row r="35" spans="1:11" ht="15.75" thickBot="1" x14ac:dyDescent="0.3">
      <c r="A35" s="2" t="s">
        <v>4</v>
      </c>
      <c r="C35" s="52">
        <v>0</v>
      </c>
      <c r="D35" s="52">
        <v>0</v>
      </c>
      <c r="E35" s="52">
        <v>0</v>
      </c>
      <c r="F35" s="52">
        <v>0</v>
      </c>
      <c r="G35" s="52">
        <v>0</v>
      </c>
      <c r="H35" s="52">
        <v>0</v>
      </c>
      <c r="I35" s="52">
        <v>0</v>
      </c>
      <c r="J35" s="52">
        <v>0</v>
      </c>
      <c r="K35" s="52">
        <v>0</v>
      </c>
    </row>
    <row r="36" spans="1:11" ht="45" x14ac:dyDescent="0.25">
      <c r="A36" s="2" t="s">
        <v>11</v>
      </c>
    </row>
    <row r="37" spans="1:11" ht="30" x14ac:dyDescent="0.25">
      <c r="A37" s="43" t="s">
        <v>136</v>
      </c>
    </row>
    <row r="38" spans="1:11" x14ac:dyDescent="0.25">
      <c r="A38" s="18" t="s">
        <v>109</v>
      </c>
    </row>
    <row r="39" spans="1:11" ht="15.75" thickBot="1" x14ac:dyDescent="0.3"/>
    <row r="40" spans="1:11" ht="15.75" thickBot="1" x14ac:dyDescent="0.3">
      <c r="C40" s="69">
        <v>44957</v>
      </c>
      <c r="D40" s="69">
        <v>44985</v>
      </c>
      <c r="E40" s="69">
        <v>45016</v>
      </c>
      <c r="F40" s="69">
        <v>45046</v>
      </c>
      <c r="G40" s="69">
        <v>45077</v>
      </c>
      <c r="H40" s="69">
        <v>45107</v>
      </c>
      <c r="I40" s="69">
        <v>45138</v>
      </c>
      <c r="J40" s="69">
        <v>45169</v>
      </c>
      <c r="K40" s="69">
        <v>45199</v>
      </c>
    </row>
    <row r="41" spans="1:11" ht="15.75" thickBot="1" x14ac:dyDescent="0.3">
      <c r="A41" s="15" t="s">
        <v>137</v>
      </c>
      <c r="C41" s="70">
        <f>+C28+C35</f>
        <v>49343337</v>
      </c>
      <c r="D41" s="70">
        <f t="shared" ref="D41:K41" si="4">+D28+D35</f>
        <v>49343337</v>
      </c>
      <c r="E41" s="70">
        <f t="shared" si="4"/>
        <v>49343337</v>
      </c>
      <c r="F41" s="70">
        <f t="shared" si="4"/>
        <v>49343337</v>
      </c>
      <c r="G41" s="70">
        <f t="shared" si="4"/>
        <v>49343337</v>
      </c>
      <c r="H41" s="70">
        <f t="shared" si="4"/>
        <v>49343337</v>
      </c>
      <c r="I41" s="70">
        <f t="shared" si="4"/>
        <v>49343337</v>
      </c>
      <c r="J41" s="70">
        <f t="shared" si="4"/>
        <v>50174842</v>
      </c>
      <c r="K41" s="70">
        <f t="shared" si="4"/>
        <v>50174842</v>
      </c>
    </row>
    <row r="42" spans="1:11" ht="30" x14ac:dyDescent="0.25">
      <c r="A42" s="13" t="s">
        <v>500</v>
      </c>
    </row>
    <row r="44" spans="1:11" ht="15.75" thickBot="1" x14ac:dyDescent="0.3"/>
    <row r="45" spans="1:11" ht="15.75" thickBot="1" x14ac:dyDescent="0.3">
      <c r="A45" s="1" t="s">
        <v>138</v>
      </c>
      <c r="C45" s="69">
        <v>44957</v>
      </c>
      <c r="D45" s="69">
        <v>44985</v>
      </c>
      <c r="E45" s="69">
        <v>45016</v>
      </c>
      <c r="F45" s="69">
        <v>45046</v>
      </c>
      <c r="G45" s="69">
        <v>45077</v>
      </c>
      <c r="H45" s="69">
        <v>45107</v>
      </c>
      <c r="I45" s="69">
        <v>45138</v>
      </c>
      <c r="J45" s="69">
        <v>45169</v>
      </c>
      <c r="K45" s="69">
        <v>45199</v>
      </c>
    </row>
    <row r="46" spans="1:11" ht="15.75" thickBot="1" x14ac:dyDescent="0.3">
      <c r="A46" s="2" t="s">
        <v>4</v>
      </c>
      <c r="C46" s="70">
        <v>2534.8000000000002</v>
      </c>
      <c r="D46" s="70">
        <v>2341</v>
      </c>
      <c r="E46" s="70">
        <v>2326</v>
      </c>
      <c r="F46" s="70">
        <v>2326</v>
      </c>
      <c r="G46" s="70">
        <v>2326</v>
      </c>
      <c r="H46" s="70">
        <v>2327.5</v>
      </c>
      <c r="I46" s="70">
        <v>2466.61</v>
      </c>
      <c r="J46" s="70">
        <v>2468.5</v>
      </c>
      <c r="K46" s="70">
        <v>2548.3000000000002</v>
      </c>
    </row>
    <row r="47" spans="1:11" ht="30" x14ac:dyDescent="0.25">
      <c r="A47" s="51" t="s">
        <v>12</v>
      </c>
    </row>
    <row r="48" spans="1:11" ht="30" x14ac:dyDescent="0.25">
      <c r="A48" s="43" t="s">
        <v>139</v>
      </c>
    </row>
    <row r="49" spans="1:11" x14ac:dyDescent="0.25">
      <c r="A49" s="43" t="s">
        <v>108</v>
      </c>
    </row>
    <row r="51" spans="1:11" ht="15.75" thickBot="1" x14ac:dyDescent="0.3"/>
    <row r="52" spans="1:11" ht="15.75" thickBot="1" x14ac:dyDescent="0.3">
      <c r="A52" s="1" t="s">
        <v>140</v>
      </c>
      <c r="C52" s="69">
        <v>44957</v>
      </c>
      <c r="D52" s="69">
        <v>44985</v>
      </c>
      <c r="E52" s="69">
        <v>45016</v>
      </c>
      <c r="F52" s="69">
        <v>45046</v>
      </c>
      <c r="G52" s="69">
        <v>45077</v>
      </c>
      <c r="H52" s="69">
        <v>45107</v>
      </c>
      <c r="I52" s="69">
        <v>45138</v>
      </c>
      <c r="J52" s="69">
        <v>45169</v>
      </c>
      <c r="K52" s="69">
        <v>45199</v>
      </c>
    </row>
    <row r="53" spans="1:11" ht="15.75" thickBot="1" x14ac:dyDescent="0.3">
      <c r="A53" s="2" t="s">
        <v>4</v>
      </c>
      <c r="C53" s="52">
        <v>0</v>
      </c>
      <c r="D53" s="52">
        <v>0</v>
      </c>
      <c r="E53" s="52">
        <v>0</v>
      </c>
      <c r="F53" s="52">
        <v>0</v>
      </c>
      <c r="G53" s="52">
        <v>0</v>
      </c>
      <c r="H53" s="52">
        <v>0</v>
      </c>
      <c r="I53" s="52">
        <v>0</v>
      </c>
      <c r="J53" s="52">
        <v>0</v>
      </c>
      <c r="K53" s="52">
        <v>0</v>
      </c>
    </row>
    <row r="54" spans="1:11" ht="30" x14ac:dyDescent="0.25">
      <c r="A54" s="51" t="s">
        <v>13</v>
      </c>
    </row>
    <row r="55" spans="1:11" ht="30" x14ac:dyDescent="0.25">
      <c r="A55" s="43" t="s">
        <v>141</v>
      </c>
    </row>
    <row r="56" spans="1:11" x14ac:dyDescent="0.25">
      <c r="A56" s="43" t="s">
        <v>108</v>
      </c>
    </row>
    <row r="58" spans="1:11" ht="15.75" thickBot="1" x14ac:dyDescent="0.3"/>
    <row r="59" spans="1:11" ht="15.75" thickBot="1" x14ac:dyDescent="0.3">
      <c r="A59" s="1" t="s">
        <v>66</v>
      </c>
      <c r="C59" s="69">
        <v>44957</v>
      </c>
      <c r="D59" s="69">
        <v>44985</v>
      </c>
      <c r="E59" s="69">
        <v>45016</v>
      </c>
      <c r="F59" s="69">
        <v>45046</v>
      </c>
      <c r="G59" s="69">
        <v>45077</v>
      </c>
      <c r="H59" s="69">
        <v>45107</v>
      </c>
      <c r="I59" s="69">
        <v>45138</v>
      </c>
      <c r="J59" s="69">
        <v>45169</v>
      </c>
      <c r="K59" s="69">
        <v>45199</v>
      </c>
    </row>
    <row r="60" spans="1:11" ht="15.75" thickBot="1" x14ac:dyDescent="0.3">
      <c r="A60" s="2" t="s">
        <v>4</v>
      </c>
      <c r="C60" s="52">
        <v>93</v>
      </c>
      <c r="D60" s="52">
        <v>93</v>
      </c>
      <c r="E60" s="52">
        <v>93</v>
      </c>
      <c r="F60" s="52">
        <v>93</v>
      </c>
      <c r="G60" s="52">
        <v>93</v>
      </c>
      <c r="H60" s="52">
        <v>93</v>
      </c>
      <c r="I60" s="52">
        <v>93</v>
      </c>
      <c r="J60" s="52">
        <v>86</v>
      </c>
      <c r="K60" s="52">
        <v>86</v>
      </c>
    </row>
    <row r="61" spans="1:11" ht="45" x14ac:dyDescent="0.25">
      <c r="A61" s="51" t="s">
        <v>14</v>
      </c>
    </row>
    <row r="62" spans="1:11" ht="30" x14ac:dyDescent="0.25">
      <c r="A62" s="43" t="s">
        <v>110</v>
      </c>
    </row>
    <row r="63" spans="1:11" ht="30" x14ac:dyDescent="0.25">
      <c r="A63" s="50" t="s">
        <v>109</v>
      </c>
    </row>
    <row r="64" spans="1:11" x14ac:dyDescent="0.25">
      <c r="A64" s="43"/>
    </row>
    <row r="66" spans="1:11" ht="15.75" thickBot="1" x14ac:dyDescent="0.3"/>
    <row r="67" spans="1:11" ht="15.75" thickBot="1" x14ac:dyDescent="0.3">
      <c r="A67" s="1" t="s">
        <v>67</v>
      </c>
      <c r="C67" s="69">
        <v>44957</v>
      </c>
      <c r="D67" s="69">
        <v>44985</v>
      </c>
      <c r="E67" s="69">
        <v>45016</v>
      </c>
      <c r="F67" s="69">
        <v>45046</v>
      </c>
      <c r="G67" s="69">
        <v>45077</v>
      </c>
      <c r="H67" s="69">
        <v>45107</v>
      </c>
      <c r="I67" s="69">
        <v>45138</v>
      </c>
      <c r="J67" s="69">
        <v>45169</v>
      </c>
      <c r="K67" s="69">
        <v>45199</v>
      </c>
    </row>
    <row r="68" spans="1:11" ht="15.75" thickBot="1" x14ac:dyDescent="0.3">
      <c r="A68" s="2" t="s">
        <v>4</v>
      </c>
      <c r="C68" s="52">
        <v>0</v>
      </c>
      <c r="D68" s="52">
        <v>0</v>
      </c>
      <c r="E68" s="52">
        <v>0</v>
      </c>
      <c r="F68" s="52">
        <v>0</v>
      </c>
      <c r="G68" s="52">
        <v>0</v>
      </c>
      <c r="H68" s="52">
        <v>0</v>
      </c>
      <c r="I68" s="52">
        <v>0</v>
      </c>
      <c r="J68" s="52">
        <v>0</v>
      </c>
      <c r="K68" s="52">
        <v>0</v>
      </c>
    </row>
    <row r="69" spans="1:11" ht="45" x14ac:dyDescent="0.25">
      <c r="A69" s="43" t="s">
        <v>15</v>
      </c>
    </row>
    <row r="70" spans="1:11" ht="30" x14ac:dyDescent="0.25">
      <c r="A70" s="43" t="s">
        <v>142</v>
      </c>
    </row>
    <row r="71" spans="1:11" x14ac:dyDescent="0.25">
      <c r="A71" s="18" t="s">
        <v>109</v>
      </c>
    </row>
    <row r="72" spans="1:11" ht="15.75" thickBot="1" x14ac:dyDescent="0.3"/>
    <row r="73" spans="1:11" ht="15.75" thickBot="1" x14ac:dyDescent="0.3">
      <c r="C73" s="69">
        <v>44957</v>
      </c>
      <c r="D73" s="69">
        <v>44985</v>
      </c>
      <c r="E73" s="69">
        <v>45016</v>
      </c>
      <c r="F73" s="69">
        <v>45046</v>
      </c>
      <c r="G73" s="69">
        <v>45077</v>
      </c>
      <c r="H73" s="69">
        <v>45107</v>
      </c>
      <c r="I73" s="69">
        <v>45138</v>
      </c>
      <c r="J73" s="69">
        <v>45169</v>
      </c>
      <c r="K73" s="69">
        <v>45199</v>
      </c>
    </row>
    <row r="74" spans="1:11" ht="15.75" thickBot="1" x14ac:dyDescent="0.3">
      <c r="A74" s="15" t="s">
        <v>16</v>
      </c>
      <c r="C74" s="52">
        <f>+C60+C68</f>
        <v>93</v>
      </c>
      <c r="D74" s="52">
        <f t="shared" ref="D74:E74" si="5">+D60+D68</f>
        <v>93</v>
      </c>
      <c r="E74" s="52">
        <f t="shared" si="5"/>
        <v>93</v>
      </c>
      <c r="F74" s="52">
        <f t="shared" ref="F74:J74" si="6">+F60+F68</f>
        <v>93</v>
      </c>
      <c r="G74" s="52">
        <f t="shared" si="6"/>
        <v>93</v>
      </c>
      <c r="H74" s="52">
        <f t="shared" si="6"/>
        <v>93</v>
      </c>
      <c r="I74" s="52">
        <f t="shared" si="6"/>
        <v>93</v>
      </c>
      <c r="J74" s="52">
        <f t="shared" si="6"/>
        <v>86</v>
      </c>
      <c r="K74" s="52">
        <v>93</v>
      </c>
    </row>
    <row r="75" spans="1:11" ht="15.75" thickBot="1" x14ac:dyDescent="0.3"/>
    <row r="76" spans="1:11" ht="30.75" thickBot="1" x14ac:dyDescent="0.3">
      <c r="A76" s="1" t="s">
        <v>111</v>
      </c>
      <c r="C76" s="69">
        <v>44957</v>
      </c>
      <c r="D76" s="69">
        <v>44985</v>
      </c>
      <c r="E76" s="69">
        <v>45016</v>
      </c>
      <c r="F76" s="69">
        <v>45046</v>
      </c>
      <c r="G76" s="69">
        <v>45077</v>
      </c>
      <c r="H76" s="69">
        <v>45107</v>
      </c>
      <c r="I76" s="69">
        <v>45138</v>
      </c>
      <c r="J76" s="69">
        <v>45169</v>
      </c>
      <c r="K76" s="69">
        <v>45199</v>
      </c>
    </row>
    <row r="77" spans="1:11" ht="15.75" thickBot="1" x14ac:dyDescent="0.3">
      <c r="A77" s="2" t="s">
        <v>4</v>
      </c>
      <c r="C77" s="52">
        <v>93</v>
      </c>
      <c r="D77" s="52">
        <v>93</v>
      </c>
      <c r="E77" s="52">
        <v>93</v>
      </c>
      <c r="F77" s="52">
        <v>93</v>
      </c>
      <c r="G77" s="52">
        <v>93</v>
      </c>
      <c r="H77" s="52">
        <v>93</v>
      </c>
      <c r="I77" s="52">
        <v>93</v>
      </c>
      <c r="J77" s="52">
        <v>86</v>
      </c>
      <c r="K77" s="52">
        <v>86</v>
      </c>
    </row>
    <row r="78" spans="1:11" ht="30" x14ac:dyDescent="0.25">
      <c r="A78" s="2" t="s">
        <v>17</v>
      </c>
    </row>
    <row r="79" spans="1:11" ht="45" x14ac:dyDescent="0.25">
      <c r="A79" s="43" t="s">
        <v>121</v>
      </c>
    </row>
    <row r="80" spans="1:11" ht="30" x14ac:dyDescent="0.25">
      <c r="A80" s="43" t="s">
        <v>18</v>
      </c>
    </row>
    <row r="81" spans="1:11" x14ac:dyDescent="0.25">
      <c r="A81" s="43" t="s">
        <v>108</v>
      </c>
    </row>
    <row r="83" spans="1:11" ht="15.75" thickBot="1" x14ac:dyDescent="0.3"/>
    <row r="84" spans="1:11" ht="30.75" thickBot="1" x14ac:dyDescent="0.3">
      <c r="A84" s="1" t="s">
        <v>68</v>
      </c>
      <c r="C84" s="69">
        <v>44957</v>
      </c>
      <c r="D84" s="69">
        <v>44985</v>
      </c>
      <c r="E84" s="69">
        <v>45016</v>
      </c>
      <c r="F84" s="69">
        <v>45046</v>
      </c>
      <c r="G84" s="69">
        <v>45077</v>
      </c>
      <c r="H84" s="69">
        <v>45107</v>
      </c>
      <c r="I84" s="69">
        <v>45138</v>
      </c>
      <c r="J84" s="69">
        <v>45169</v>
      </c>
      <c r="K84" s="69">
        <v>45199</v>
      </c>
    </row>
    <row r="85" spans="1:11" ht="15.75" thickBot="1" x14ac:dyDescent="0.3">
      <c r="A85" s="2" t="s">
        <v>4</v>
      </c>
      <c r="C85" s="52">
        <v>0</v>
      </c>
      <c r="D85" s="52">
        <v>0</v>
      </c>
      <c r="E85" s="52">
        <v>0</v>
      </c>
      <c r="F85" s="52">
        <v>0</v>
      </c>
      <c r="G85" s="52">
        <v>0</v>
      </c>
      <c r="H85" s="52">
        <v>0</v>
      </c>
      <c r="I85" s="52">
        <v>0</v>
      </c>
      <c r="J85" s="52">
        <v>0</v>
      </c>
      <c r="K85" s="52">
        <v>0</v>
      </c>
    </row>
    <row r="86" spans="1:11" ht="30" x14ac:dyDescent="0.25">
      <c r="A86" s="2" t="s">
        <v>19</v>
      </c>
    </row>
    <row r="87" spans="1:11" ht="30" x14ac:dyDescent="0.25">
      <c r="A87" s="43" t="s">
        <v>20</v>
      </c>
    </row>
    <row r="88" spans="1:11" ht="30" x14ac:dyDescent="0.25">
      <c r="A88" s="43" t="s">
        <v>18</v>
      </c>
    </row>
    <row r="89" spans="1:11" x14ac:dyDescent="0.25">
      <c r="A89" s="43" t="s">
        <v>108</v>
      </c>
    </row>
    <row r="92" spans="1:11" ht="15.75" thickBot="1" x14ac:dyDescent="0.3"/>
    <row r="93" spans="1:11" ht="30.75" thickBot="1" x14ac:dyDescent="0.3">
      <c r="A93" s="1" t="s">
        <v>69</v>
      </c>
      <c r="C93" s="69">
        <v>44957</v>
      </c>
      <c r="D93" s="69">
        <v>44985</v>
      </c>
      <c r="E93" s="69">
        <v>45016</v>
      </c>
      <c r="F93" s="69">
        <v>45046</v>
      </c>
      <c r="G93" s="69">
        <v>45077</v>
      </c>
      <c r="H93" s="69">
        <v>45107</v>
      </c>
      <c r="I93" s="69">
        <v>45138</v>
      </c>
      <c r="J93" s="69">
        <v>45169</v>
      </c>
      <c r="K93" s="69">
        <v>45199</v>
      </c>
    </row>
    <row r="94" spans="1:11" ht="15.75" thickBot="1" x14ac:dyDescent="0.3">
      <c r="A94" s="2" t="s">
        <v>4</v>
      </c>
      <c r="C94" s="52">
        <v>81</v>
      </c>
      <c r="D94" s="52">
        <v>80</v>
      </c>
      <c r="E94" s="52">
        <v>75</v>
      </c>
      <c r="F94" s="52">
        <v>75</v>
      </c>
      <c r="G94" s="52">
        <v>76</v>
      </c>
      <c r="H94" s="52">
        <v>76</v>
      </c>
      <c r="I94" s="52">
        <v>77</v>
      </c>
      <c r="J94" s="52">
        <v>76</v>
      </c>
      <c r="K94" s="52">
        <v>80</v>
      </c>
    </row>
    <row r="95" spans="1:11" ht="45" x14ac:dyDescent="0.25">
      <c r="A95" s="2" t="s">
        <v>21</v>
      </c>
    </row>
    <row r="96" spans="1:11" ht="45" x14ac:dyDescent="0.25">
      <c r="A96" s="43" t="s">
        <v>122</v>
      </c>
    </row>
    <row r="97" spans="1:11" ht="30" x14ac:dyDescent="0.25">
      <c r="A97" s="43" t="s">
        <v>22</v>
      </c>
    </row>
    <row r="98" spans="1:11" x14ac:dyDescent="0.25">
      <c r="A98" s="43" t="s">
        <v>108</v>
      </c>
    </row>
    <row r="100" spans="1:11" ht="15.75" thickBot="1" x14ac:dyDescent="0.3"/>
    <row r="101" spans="1:11" ht="30.75" thickBot="1" x14ac:dyDescent="0.3">
      <c r="A101" s="1" t="s">
        <v>70</v>
      </c>
      <c r="C101" s="69">
        <v>44957</v>
      </c>
      <c r="D101" s="69">
        <v>44985</v>
      </c>
      <c r="E101" s="69">
        <v>45016</v>
      </c>
      <c r="F101" s="69">
        <v>45046</v>
      </c>
      <c r="G101" s="69">
        <v>45077</v>
      </c>
      <c r="H101" s="69">
        <v>45107</v>
      </c>
      <c r="I101" s="69">
        <v>45138</v>
      </c>
      <c r="J101" s="69">
        <v>45169</v>
      </c>
      <c r="K101" s="69">
        <v>45199</v>
      </c>
    </row>
    <row r="102" spans="1:11" ht="15.75" thickBot="1" x14ac:dyDescent="0.3">
      <c r="A102" s="2" t="s">
        <v>4</v>
      </c>
      <c r="C102" s="52">
        <v>0</v>
      </c>
      <c r="D102" s="52">
        <v>0</v>
      </c>
      <c r="E102" s="52">
        <v>0</v>
      </c>
      <c r="F102" s="52">
        <v>0</v>
      </c>
      <c r="G102" s="52">
        <v>0</v>
      </c>
      <c r="H102" s="52">
        <v>0</v>
      </c>
      <c r="I102" s="52">
        <v>0</v>
      </c>
      <c r="J102" s="52">
        <v>0</v>
      </c>
      <c r="K102" s="52">
        <v>0</v>
      </c>
    </row>
    <row r="103" spans="1:11" ht="45" x14ac:dyDescent="0.25">
      <c r="A103" s="2" t="s">
        <v>23</v>
      </c>
    </row>
    <row r="104" spans="1:11" ht="45" x14ac:dyDescent="0.25">
      <c r="A104" s="43" t="s">
        <v>122</v>
      </c>
    </row>
    <row r="105" spans="1:11" ht="30" x14ac:dyDescent="0.25">
      <c r="A105" s="43" t="s">
        <v>22</v>
      </c>
    </row>
    <row r="106" spans="1:11" x14ac:dyDescent="0.25">
      <c r="A106" s="43" t="s">
        <v>108</v>
      </c>
    </row>
    <row r="109" spans="1:11" ht="15.75" thickBot="1" x14ac:dyDescent="0.3"/>
    <row r="110" spans="1:11" ht="30.75" thickBot="1" x14ac:dyDescent="0.3">
      <c r="A110" s="1" t="s">
        <v>94</v>
      </c>
      <c r="C110" s="69">
        <v>44957</v>
      </c>
      <c r="D110" s="69">
        <v>44985</v>
      </c>
      <c r="E110" s="69">
        <v>45016</v>
      </c>
      <c r="F110" s="69">
        <v>45046</v>
      </c>
      <c r="G110" s="69">
        <v>45077</v>
      </c>
      <c r="H110" s="69">
        <v>45107</v>
      </c>
      <c r="I110" s="69">
        <v>45138</v>
      </c>
      <c r="J110" s="69">
        <v>45169</v>
      </c>
      <c r="K110" s="69">
        <v>45199</v>
      </c>
    </row>
    <row r="111" spans="1:11" ht="15.75" thickBot="1" x14ac:dyDescent="0.3">
      <c r="A111" s="2" t="s">
        <v>4</v>
      </c>
      <c r="C111" s="70">
        <v>3672535</v>
      </c>
      <c r="D111" s="70">
        <v>3462899</v>
      </c>
      <c r="E111" s="70">
        <v>3844239</v>
      </c>
      <c r="F111" s="70">
        <v>3803298</v>
      </c>
      <c r="G111" s="70">
        <v>4078872</v>
      </c>
      <c r="H111" s="70">
        <v>4050666</v>
      </c>
      <c r="I111" s="70">
        <v>3956600</v>
      </c>
      <c r="J111" s="70">
        <v>4010691</v>
      </c>
      <c r="K111" s="70">
        <v>3765995</v>
      </c>
    </row>
    <row r="112" spans="1:11" s="47" customFormat="1" ht="60" x14ac:dyDescent="0.25">
      <c r="A112" s="45" t="s">
        <v>117</v>
      </c>
      <c r="C112" s="66"/>
      <c r="D112" s="66"/>
      <c r="E112" s="66"/>
      <c r="F112" s="66"/>
      <c r="G112" s="66"/>
      <c r="H112" s="66"/>
      <c r="I112" s="66"/>
      <c r="J112" s="66"/>
      <c r="K112" s="66"/>
    </row>
    <row r="113" spans="1:11" ht="30" x14ac:dyDescent="0.25">
      <c r="A113" s="4" t="s">
        <v>24</v>
      </c>
    </row>
    <row r="114" spans="1:11" x14ac:dyDescent="0.25">
      <c r="A114" s="4" t="s">
        <v>25</v>
      </c>
    </row>
    <row r="115" spans="1:11" ht="30" x14ac:dyDescent="0.25">
      <c r="A115" s="5" t="s">
        <v>95</v>
      </c>
    </row>
    <row r="117" spans="1:11" ht="15.75" thickBot="1" x14ac:dyDescent="0.3"/>
    <row r="118" spans="1:11" ht="30.75" thickBot="1" x14ac:dyDescent="0.3">
      <c r="A118" s="1" t="s">
        <v>96</v>
      </c>
      <c r="C118" s="69">
        <v>44957</v>
      </c>
      <c r="D118" s="69">
        <v>44985</v>
      </c>
      <c r="E118" s="69">
        <v>45016</v>
      </c>
      <c r="F118" s="69">
        <v>45046</v>
      </c>
      <c r="G118" s="69">
        <v>45077</v>
      </c>
      <c r="H118" s="69">
        <v>45107</v>
      </c>
      <c r="I118" s="69">
        <v>45138</v>
      </c>
      <c r="J118" s="69">
        <v>45169</v>
      </c>
      <c r="K118" s="69">
        <v>45199</v>
      </c>
    </row>
    <row r="119" spans="1:11" ht="15.75" thickBot="1" x14ac:dyDescent="0.3">
      <c r="A119" s="2" t="s">
        <v>4</v>
      </c>
      <c r="C119" s="52">
        <v>0</v>
      </c>
      <c r="D119" s="52">
        <v>0</v>
      </c>
      <c r="E119" s="52">
        <v>0</v>
      </c>
      <c r="F119" s="52">
        <v>0</v>
      </c>
      <c r="G119" s="52">
        <v>0</v>
      </c>
      <c r="H119" s="52">
        <v>0</v>
      </c>
      <c r="I119" s="52">
        <v>0</v>
      </c>
      <c r="J119" s="52">
        <v>0</v>
      </c>
      <c r="K119" s="52">
        <v>0</v>
      </c>
    </row>
    <row r="120" spans="1:11" ht="45" x14ac:dyDescent="0.25">
      <c r="A120" s="43" t="s">
        <v>118</v>
      </c>
    </row>
    <row r="121" spans="1:11" ht="30" x14ac:dyDescent="0.25">
      <c r="A121" s="12" t="s">
        <v>26</v>
      </c>
    </row>
    <row r="122" spans="1:11" x14ac:dyDescent="0.25">
      <c r="A122" s="43" t="s">
        <v>25</v>
      </c>
    </row>
    <row r="123" spans="1:11" ht="30" x14ac:dyDescent="0.25">
      <c r="A123" s="13" t="s">
        <v>97</v>
      </c>
    </row>
    <row r="124" spans="1:11" ht="15.75" thickBot="1" x14ac:dyDescent="0.3"/>
    <row r="125" spans="1:11" ht="30.75" thickBot="1" x14ac:dyDescent="0.3">
      <c r="A125" s="6" t="s">
        <v>27</v>
      </c>
      <c r="C125" s="69">
        <v>44957</v>
      </c>
      <c r="D125" s="69">
        <v>44985</v>
      </c>
      <c r="E125" s="69">
        <v>45016</v>
      </c>
      <c r="F125" s="69">
        <v>45046</v>
      </c>
      <c r="G125" s="69">
        <v>45077</v>
      </c>
      <c r="H125" s="69">
        <v>45107</v>
      </c>
      <c r="I125" s="69">
        <v>45138</v>
      </c>
      <c r="J125" s="69">
        <v>45169</v>
      </c>
      <c r="K125" s="69">
        <v>45199</v>
      </c>
    </row>
    <row r="126" spans="1:11" ht="15.75" thickBot="1" x14ac:dyDescent="0.3">
      <c r="A126" s="6" t="s">
        <v>98</v>
      </c>
      <c r="C126" s="70">
        <f>C111+C119</f>
        <v>3672535</v>
      </c>
      <c r="D126" s="70">
        <f t="shared" ref="D126:K126" si="7">D111+D119</f>
        <v>3462899</v>
      </c>
      <c r="E126" s="70">
        <f t="shared" si="7"/>
        <v>3844239</v>
      </c>
      <c r="F126" s="70">
        <f t="shared" si="7"/>
        <v>3803298</v>
      </c>
      <c r="G126" s="70">
        <f t="shared" si="7"/>
        <v>4078872</v>
      </c>
      <c r="H126" s="70">
        <f t="shared" si="7"/>
        <v>4050666</v>
      </c>
      <c r="I126" s="70">
        <f t="shared" si="7"/>
        <v>3956600</v>
      </c>
      <c r="J126" s="70">
        <f t="shared" si="7"/>
        <v>4010691</v>
      </c>
      <c r="K126" s="70">
        <f t="shared" si="7"/>
        <v>3765995</v>
      </c>
    </row>
    <row r="127" spans="1:11" s="47" customFormat="1" x14ac:dyDescent="0.25">
      <c r="A127" s="45" t="s">
        <v>123</v>
      </c>
      <c r="C127" s="66"/>
      <c r="D127" s="66"/>
      <c r="E127" s="66"/>
      <c r="F127" s="66"/>
      <c r="G127" s="66"/>
      <c r="H127" s="66"/>
      <c r="I127" s="66"/>
      <c r="J127" s="66"/>
      <c r="K127" s="66"/>
    </row>
    <row r="129" spans="1:11" ht="15.75" thickBot="1" x14ac:dyDescent="0.3"/>
    <row r="130" spans="1:11" ht="30.75" thickBot="1" x14ac:dyDescent="0.3">
      <c r="A130" s="1" t="s">
        <v>99</v>
      </c>
      <c r="C130" s="69">
        <v>44957</v>
      </c>
      <c r="D130" s="69">
        <v>44985</v>
      </c>
      <c r="E130" s="69">
        <v>45016</v>
      </c>
      <c r="F130" s="69">
        <v>45046</v>
      </c>
      <c r="G130" s="69">
        <v>45077</v>
      </c>
      <c r="H130" s="69">
        <v>45107</v>
      </c>
      <c r="I130" s="69">
        <v>45138</v>
      </c>
      <c r="J130" s="69">
        <v>45169</v>
      </c>
      <c r="K130" s="69">
        <v>45199</v>
      </c>
    </row>
    <row r="131" spans="1:11" ht="15.75" thickBot="1" x14ac:dyDescent="0.3">
      <c r="A131" s="2" t="s">
        <v>4</v>
      </c>
      <c r="C131" s="70">
        <v>3169311</v>
      </c>
      <c r="D131" s="70">
        <v>2974125</v>
      </c>
      <c r="E131" s="70">
        <v>3092844</v>
      </c>
      <c r="F131" s="70">
        <v>3058938</v>
      </c>
      <c r="G131" s="70">
        <v>3159505</v>
      </c>
      <c r="H131" s="70">
        <v>3131299</v>
      </c>
      <c r="I131" s="70">
        <v>3163515</v>
      </c>
      <c r="J131" s="70">
        <v>3439201</v>
      </c>
      <c r="K131" s="70">
        <v>3134557</v>
      </c>
    </row>
    <row r="132" spans="1:11" ht="45" x14ac:dyDescent="0.25">
      <c r="A132" s="2" t="s">
        <v>112</v>
      </c>
      <c r="K132" s="66"/>
    </row>
    <row r="133" spans="1:11" s="47" customFormat="1" ht="30" x14ac:dyDescent="0.25">
      <c r="A133" s="45" t="s">
        <v>119</v>
      </c>
      <c r="C133" s="66"/>
      <c r="D133" s="66"/>
      <c r="E133" s="66"/>
      <c r="F133" s="66"/>
      <c r="G133" s="66"/>
      <c r="H133" s="66"/>
      <c r="I133" s="66"/>
      <c r="J133" s="66"/>
      <c r="K133" s="66"/>
    </row>
    <row r="135" spans="1:11" ht="15.75" thickBot="1" x14ac:dyDescent="0.3"/>
    <row r="136" spans="1:11" ht="30.75" thickBot="1" x14ac:dyDescent="0.3">
      <c r="A136" s="1" t="s">
        <v>100</v>
      </c>
      <c r="C136" s="69">
        <v>44957</v>
      </c>
      <c r="D136" s="69">
        <v>44985</v>
      </c>
      <c r="E136" s="69">
        <v>45016</v>
      </c>
      <c r="F136" s="69">
        <v>45046</v>
      </c>
      <c r="G136" s="69">
        <v>45077</v>
      </c>
      <c r="H136" s="69">
        <v>45107</v>
      </c>
      <c r="I136" s="69">
        <v>45138</v>
      </c>
      <c r="J136" s="69">
        <v>45169</v>
      </c>
      <c r="K136" s="69">
        <v>45199</v>
      </c>
    </row>
    <row r="137" spans="1:11" ht="15.75" thickBot="1" x14ac:dyDescent="0.3">
      <c r="A137" s="2" t="s">
        <v>4</v>
      </c>
      <c r="C137" s="52">
        <v>0</v>
      </c>
      <c r="D137" s="52">
        <v>0</v>
      </c>
      <c r="E137" s="52">
        <v>0</v>
      </c>
      <c r="F137" s="52">
        <v>0</v>
      </c>
      <c r="G137" s="52">
        <v>0</v>
      </c>
      <c r="H137" s="52">
        <v>0</v>
      </c>
      <c r="I137" s="52">
        <v>0</v>
      </c>
      <c r="J137" s="52">
        <v>0</v>
      </c>
      <c r="K137" s="52">
        <v>0</v>
      </c>
    </row>
    <row r="138" spans="1:11" ht="45" x14ac:dyDescent="0.25">
      <c r="A138" s="2" t="s">
        <v>28</v>
      </c>
    </row>
    <row r="139" spans="1:11" ht="30" x14ac:dyDescent="0.25">
      <c r="A139" s="43" t="s">
        <v>120</v>
      </c>
    </row>
    <row r="140" spans="1:11" ht="30" x14ac:dyDescent="0.25">
      <c r="A140" s="14" t="s">
        <v>101</v>
      </c>
    </row>
    <row r="142" spans="1:11" ht="15.75" thickBot="1" x14ac:dyDescent="0.3"/>
    <row r="143" spans="1:11" ht="30.75" thickBot="1" x14ac:dyDescent="0.3">
      <c r="A143" s="6" t="s">
        <v>29</v>
      </c>
      <c r="C143" s="69">
        <v>44957</v>
      </c>
      <c r="D143" s="69">
        <v>44985</v>
      </c>
      <c r="E143" s="69">
        <v>45016</v>
      </c>
      <c r="F143" s="69">
        <v>45046</v>
      </c>
      <c r="G143" s="69">
        <v>45077</v>
      </c>
      <c r="H143" s="69">
        <v>45107</v>
      </c>
      <c r="I143" s="69">
        <v>45138</v>
      </c>
      <c r="J143" s="69">
        <v>45169</v>
      </c>
      <c r="K143" s="69">
        <v>45199</v>
      </c>
    </row>
    <row r="144" spans="1:11" ht="30.75" thickBot="1" x14ac:dyDescent="0.3">
      <c r="A144" s="13" t="s">
        <v>124</v>
      </c>
      <c r="C144" s="70">
        <f>C126</f>
        <v>3672535</v>
      </c>
      <c r="D144" s="70">
        <f t="shared" ref="D144:K144" si="8">D126</f>
        <v>3462899</v>
      </c>
      <c r="E144" s="70">
        <f t="shared" si="8"/>
        <v>3844239</v>
      </c>
      <c r="F144" s="70">
        <f t="shared" si="8"/>
        <v>3803298</v>
      </c>
      <c r="G144" s="70">
        <f t="shared" si="8"/>
        <v>4078872</v>
      </c>
      <c r="H144" s="70">
        <f t="shared" si="8"/>
        <v>4050666</v>
      </c>
      <c r="I144" s="70">
        <f t="shared" si="8"/>
        <v>3956600</v>
      </c>
      <c r="J144" s="70">
        <f t="shared" si="8"/>
        <v>4010691</v>
      </c>
      <c r="K144" s="70">
        <f t="shared" si="8"/>
        <v>3765995</v>
      </c>
    </row>
    <row r="145" spans="1:11" s="47" customFormat="1" x14ac:dyDescent="0.25">
      <c r="A145" s="45"/>
      <c r="C145" s="66"/>
      <c r="D145" s="66"/>
      <c r="E145" s="66"/>
      <c r="F145" s="66"/>
      <c r="G145" s="66"/>
      <c r="H145" s="66"/>
      <c r="I145" s="66"/>
      <c r="J145" s="66"/>
      <c r="K145" s="66"/>
    </row>
    <row r="146" spans="1:11" ht="15.75" thickBot="1" x14ac:dyDescent="0.3"/>
    <row r="147" spans="1:11" ht="30.75" thickBot="1" x14ac:dyDescent="0.3">
      <c r="A147" s="1" t="s">
        <v>71</v>
      </c>
      <c r="C147" s="69">
        <v>44957</v>
      </c>
      <c r="D147" s="69">
        <v>44985</v>
      </c>
      <c r="E147" s="69">
        <v>45016</v>
      </c>
      <c r="F147" s="69">
        <v>45046</v>
      </c>
      <c r="G147" s="69">
        <v>45077</v>
      </c>
      <c r="H147" s="69">
        <v>45107</v>
      </c>
      <c r="I147" s="69">
        <v>45138</v>
      </c>
      <c r="J147" s="69">
        <v>45169</v>
      </c>
      <c r="K147" s="69">
        <v>45199</v>
      </c>
    </row>
    <row r="148" spans="1:11" ht="15.75" thickBot="1" x14ac:dyDescent="0.3">
      <c r="A148" s="2" t="s">
        <v>4</v>
      </c>
      <c r="C148" s="70">
        <v>95.81</v>
      </c>
      <c r="D148" s="70">
        <v>96</v>
      </c>
      <c r="E148" s="70">
        <v>96</v>
      </c>
      <c r="F148" s="70">
        <v>96</v>
      </c>
      <c r="G148" s="70">
        <v>96</v>
      </c>
      <c r="H148" s="70">
        <v>96</v>
      </c>
      <c r="I148" s="70">
        <v>96</v>
      </c>
      <c r="J148" s="70">
        <v>96</v>
      </c>
      <c r="K148" s="70">
        <v>96</v>
      </c>
    </row>
    <row r="149" spans="1:11" ht="30" x14ac:dyDescent="0.25">
      <c r="A149" s="43" t="s">
        <v>30</v>
      </c>
    </row>
    <row r="151" spans="1:11" ht="15.75" thickBot="1" x14ac:dyDescent="0.3"/>
    <row r="152" spans="1:11" ht="30.75" thickBot="1" x14ac:dyDescent="0.3">
      <c r="A152" s="1" t="s">
        <v>72</v>
      </c>
      <c r="C152" s="69">
        <v>44957</v>
      </c>
      <c r="D152" s="69">
        <v>44985</v>
      </c>
      <c r="E152" s="69">
        <v>45016</v>
      </c>
      <c r="F152" s="69">
        <v>45046</v>
      </c>
      <c r="G152" s="69">
        <v>45077</v>
      </c>
      <c r="H152" s="69">
        <v>45107</v>
      </c>
      <c r="I152" s="69">
        <v>45138</v>
      </c>
      <c r="J152" s="69">
        <v>45169</v>
      </c>
      <c r="K152" s="69">
        <v>45199</v>
      </c>
    </row>
    <row r="153" spans="1:11" ht="15.75" thickBot="1" x14ac:dyDescent="0.3">
      <c r="A153" s="2" t="s">
        <v>4</v>
      </c>
      <c r="C153" s="70">
        <v>108.71</v>
      </c>
      <c r="D153" s="70">
        <v>110</v>
      </c>
      <c r="E153" s="70">
        <v>110</v>
      </c>
      <c r="F153" s="70">
        <v>110</v>
      </c>
      <c r="G153" s="70">
        <v>110</v>
      </c>
      <c r="H153" s="70">
        <v>110</v>
      </c>
      <c r="I153" s="70">
        <v>110</v>
      </c>
      <c r="J153" s="70">
        <v>110</v>
      </c>
      <c r="K153" s="70">
        <v>110</v>
      </c>
    </row>
    <row r="154" spans="1:11" x14ac:dyDescent="0.25">
      <c r="A154" s="2" t="s">
        <v>31</v>
      </c>
    </row>
    <row r="155" spans="1:11" ht="30" x14ac:dyDescent="0.25">
      <c r="A155" s="43" t="s">
        <v>32</v>
      </c>
    </row>
    <row r="157" spans="1:11" ht="15.75" thickBot="1" x14ac:dyDescent="0.3"/>
    <row r="158" spans="1:11" ht="15.75" thickBot="1" x14ac:dyDescent="0.3">
      <c r="A158" s="1" t="s">
        <v>102</v>
      </c>
      <c r="C158" s="69">
        <v>44957</v>
      </c>
      <c r="D158" s="69">
        <v>44985</v>
      </c>
      <c r="E158" s="69">
        <v>45016</v>
      </c>
      <c r="F158" s="69">
        <v>45046</v>
      </c>
      <c r="G158" s="69">
        <v>45077</v>
      </c>
      <c r="H158" s="69">
        <v>45107</v>
      </c>
      <c r="I158" s="69">
        <v>45138</v>
      </c>
      <c r="J158" s="69">
        <v>45169</v>
      </c>
      <c r="K158" s="69">
        <v>45199</v>
      </c>
    </row>
    <row r="159" spans="1:11" ht="15.75" thickBot="1" x14ac:dyDescent="0.3">
      <c r="A159" s="2" t="s">
        <v>4</v>
      </c>
      <c r="C159" s="70">
        <v>10647.1</v>
      </c>
      <c r="D159" s="70">
        <v>10647.01</v>
      </c>
      <c r="E159" s="70">
        <v>10647.01</v>
      </c>
      <c r="F159" s="70">
        <v>10647.01</v>
      </c>
      <c r="G159" s="70">
        <v>10647.01</v>
      </c>
      <c r="H159" s="70">
        <v>10647.01</v>
      </c>
      <c r="I159" s="70">
        <v>10647.01</v>
      </c>
      <c r="J159" s="70">
        <v>10647.01</v>
      </c>
      <c r="K159" s="70">
        <v>10647.01</v>
      </c>
    </row>
    <row r="160" spans="1:11" ht="30" x14ac:dyDescent="0.25">
      <c r="A160" s="43" t="s">
        <v>125</v>
      </c>
    </row>
    <row r="162" spans="1:11" ht="15.75" thickBot="1" x14ac:dyDescent="0.3"/>
    <row r="163" spans="1:11" ht="15.75" thickBot="1" x14ac:dyDescent="0.3">
      <c r="A163" s="1" t="s">
        <v>73</v>
      </c>
      <c r="C163" s="69">
        <v>44957</v>
      </c>
      <c r="D163" s="69">
        <v>44985</v>
      </c>
      <c r="E163" s="69">
        <v>45016</v>
      </c>
      <c r="F163" s="69">
        <v>45046</v>
      </c>
      <c r="G163" s="69">
        <v>45077</v>
      </c>
      <c r="H163" s="69">
        <v>45107</v>
      </c>
      <c r="I163" s="69">
        <v>45138</v>
      </c>
      <c r="J163" s="69">
        <v>45169</v>
      </c>
      <c r="K163" s="69">
        <v>45199</v>
      </c>
    </row>
    <row r="164" spans="1:11" ht="15.75" thickBot="1" x14ac:dyDescent="0.3">
      <c r="A164" s="2" t="s">
        <v>4</v>
      </c>
      <c r="C164" s="52">
        <v>81</v>
      </c>
      <c r="D164" s="52">
        <v>80</v>
      </c>
      <c r="E164" s="52">
        <v>80</v>
      </c>
      <c r="F164" s="52">
        <v>80</v>
      </c>
      <c r="G164" s="52">
        <v>80</v>
      </c>
      <c r="H164" s="52">
        <v>80</v>
      </c>
      <c r="I164" s="52">
        <v>80</v>
      </c>
      <c r="J164" s="52">
        <v>80</v>
      </c>
      <c r="K164" s="52">
        <v>80</v>
      </c>
    </row>
    <row r="165" spans="1:11" ht="30" x14ac:dyDescent="0.25">
      <c r="A165" s="43" t="s">
        <v>33</v>
      </c>
    </row>
    <row r="167" spans="1:11" ht="15.75" thickBot="1" x14ac:dyDescent="0.3"/>
    <row r="168" spans="1:11" ht="15.75" thickBot="1" x14ac:dyDescent="0.3">
      <c r="A168" s="1" t="s">
        <v>74</v>
      </c>
      <c r="C168" s="69">
        <v>44957</v>
      </c>
      <c r="D168" s="69">
        <v>44985</v>
      </c>
      <c r="E168" s="69">
        <v>45016</v>
      </c>
      <c r="F168" s="69">
        <v>45046</v>
      </c>
      <c r="G168" s="69">
        <v>45077</v>
      </c>
      <c r="H168" s="69">
        <v>45107</v>
      </c>
      <c r="I168" s="69">
        <v>45138</v>
      </c>
      <c r="J168" s="69">
        <v>45169</v>
      </c>
      <c r="K168" s="69">
        <v>45199</v>
      </c>
    </row>
    <row r="169" spans="1:11" ht="15.75" thickBot="1" x14ac:dyDescent="0.3">
      <c r="A169" s="2" t="s">
        <v>4</v>
      </c>
      <c r="C169" s="52">
        <v>46</v>
      </c>
      <c r="D169" s="52">
        <v>50</v>
      </c>
      <c r="E169" s="52">
        <v>50</v>
      </c>
      <c r="F169" s="52">
        <v>50</v>
      </c>
      <c r="G169" s="52">
        <v>50</v>
      </c>
      <c r="H169" s="52">
        <v>50</v>
      </c>
      <c r="I169" s="52">
        <v>50</v>
      </c>
      <c r="J169" s="52">
        <v>50</v>
      </c>
      <c r="K169" s="52">
        <v>50</v>
      </c>
    </row>
    <row r="170" spans="1:11" ht="30" x14ac:dyDescent="0.25">
      <c r="A170" s="2" t="s">
        <v>34</v>
      </c>
    </row>
    <row r="171" spans="1:11" ht="75" x14ac:dyDescent="0.25">
      <c r="A171" s="4" t="s">
        <v>35</v>
      </c>
    </row>
    <row r="172" spans="1:11" x14ac:dyDescent="0.25">
      <c r="A172" s="43" t="s">
        <v>108</v>
      </c>
    </row>
    <row r="173" spans="1:11" ht="30" x14ac:dyDescent="0.25">
      <c r="A173" s="4" t="s">
        <v>36</v>
      </c>
    </row>
    <row r="175" spans="1:11" ht="15.75" thickBot="1" x14ac:dyDescent="0.3"/>
    <row r="176" spans="1:11" ht="30.75" thickBot="1" x14ac:dyDescent="0.3">
      <c r="A176" s="1" t="s">
        <v>75</v>
      </c>
      <c r="C176" s="69">
        <v>44957</v>
      </c>
      <c r="D176" s="69">
        <v>44985</v>
      </c>
      <c r="E176" s="69">
        <v>45016</v>
      </c>
      <c r="F176" s="69">
        <v>45046</v>
      </c>
      <c r="G176" s="69">
        <v>45077</v>
      </c>
      <c r="H176" s="69">
        <v>45107</v>
      </c>
      <c r="I176" s="69">
        <v>45138</v>
      </c>
      <c r="J176" s="69">
        <v>45169</v>
      </c>
      <c r="K176" s="69">
        <v>45199</v>
      </c>
    </row>
    <row r="177" spans="1:11" ht="15.75" thickBot="1" x14ac:dyDescent="0.3">
      <c r="A177" s="2" t="s">
        <v>4</v>
      </c>
      <c r="C177" s="52">
        <v>86</v>
      </c>
      <c r="D177" s="52">
        <v>74</v>
      </c>
      <c r="E177" s="52">
        <v>74</v>
      </c>
      <c r="F177" s="52">
        <v>84</v>
      </c>
      <c r="G177" s="52">
        <v>84</v>
      </c>
      <c r="H177" s="52">
        <v>84</v>
      </c>
      <c r="I177" s="52">
        <v>84</v>
      </c>
      <c r="J177" s="52">
        <v>84</v>
      </c>
      <c r="K177" s="52">
        <v>84</v>
      </c>
    </row>
    <row r="178" spans="1:11" ht="45" x14ac:dyDescent="0.25">
      <c r="A178" s="2" t="s">
        <v>37</v>
      </c>
      <c r="J178" s="64">
        <v>80</v>
      </c>
    </row>
    <row r="179" spans="1:11" ht="60" x14ac:dyDescent="0.25">
      <c r="A179" s="43" t="s">
        <v>126</v>
      </c>
    </row>
    <row r="180" spans="1:11" ht="30" x14ac:dyDescent="0.25">
      <c r="A180" s="13" t="s">
        <v>76</v>
      </c>
    </row>
    <row r="182" spans="1:11" ht="15.75" thickBot="1" x14ac:dyDescent="0.3"/>
    <row r="183" spans="1:11" ht="30.75" thickBot="1" x14ac:dyDescent="0.3">
      <c r="A183" s="1" t="s">
        <v>77</v>
      </c>
      <c r="C183" s="69">
        <v>44957</v>
      </c>
      <c r="D183" s="69">
        <v>44985</v>
      </c>
      <c r="E183" s="69">
        <v>45016</v>
      </c>
      <c r="F183" s="69">
        <v>45046</v>
      </c>
      <c r="G183" s="69">
        <v>45077</v>
      </c>
      <c r="H183" s="69">
        <v>45107</v>
      </c>
      <c r="I183" s="69">
        <v>45138</v>
      </c>
      <c r="J183" s="69">
        <v>45169</v>
      </c>
      <c r="K183" s="69">
        <v>45199</v>
      </c>
    </row>
    <row r="184" spans="1:11" ht="15.75" thickBot="1" x14ac:dyDescent="0.3">
      <c r="A184" s="2" t="s">
        <v>4</v>
      </c>
      <c r="C184" s="52">
        <v>7</v>
      </c>
      <c r="D184" s="52">
        <v>7</v>
      </c>
      <c r="E184" s="52">
        <v>7</v>
      </c>
      <c r="F184" s="52">
        <v>7</v>
      </c>
      <c r="G184" s="52">
        <v>7</v>
      </c>
      <c r="H184" s="52">
        <v>7</v>
      </c>
      <c r="I184" s="52">
        <v>7</v>
      </c>
      <c r="J184" s="52">
        <v>2</v>
      </c>
      <c r="K184" s="52">
        <v>2</v>
      </c>
    </row>
    <row r="185" spans="1:11" ht="45" x14ac:dyDescent="0.25">
      <c r="A185" s="2" t="s">
        <v>38</v>
      </c>
    </row>
    <row r="186" spans="1:11" ht="60" x14ac:dyDescent="0.25">
      <c r="A186" s="4" t="s">
        <v>127</v>
      </c>
    </row>
    <row r="187" spans="1:11" ht="30" x14ac:dyDescent="0.25">
      <c r="A187" s="5" t="s">
        <v>39</v>
      </c>
    </row>
    <row r="190" spans="1:11" x14ac:dyDescent="0.25">
      <c r="A190" s="15" t="s">
        <v>113</v>
      </c>
    </row>
    <row r="192" spans="1:11" ht="15.75" thickBot="1" x14ac:dyDescent="0.3"/>
    <row r="193" spans="1:11" ht="30.75" thickBot="1" x14ac:dyDescent="0.3">
      <c r="A193" s="1" t="s">
        <v>78</v>
      </c>
      <c r="C193" s="69">
        <v>44957</v>
      </c>
      <c r="D193" s="69">
        <v>44985</v>
      </c>
      <c r="E193" s="69">
        <v>45016</v>
      </c>
      <c r="F193" s="69">
        <v>45046</v>
      </c>
      <c r="G193" s="69">
        <v>45077</v>
      </c>
      <c r="H193" s="69">
        <v>45107</v>
      </c>
      <c r="I193" s="69">
        <v>45138</v>
      </c>
      <c r="J193" s="69">
        <v>45169</v>
      </c>
      <c r="K193" s="69">
        <v>45199</v>
      </c>
    </row>
    <row r="194" spans="1:11" ht="15.75" thickBot="1" x14ac:dyDescent="0.3">
      <c r="A194" s="2" t="s">
        <v>4</v>
      </c>
      <c r="C194" s="52">
        <v>75</v>
      </c>
      <c r="D194" s="52">
        <v>62</v>
      </c>
      <c r="E194" s="52">
        <v>62</v>
      </c>
      <c r="F194" s="52">
        <v>77</v>
      </c>
      <c r="G194" s="52">
        <v>77</v>
      </c>
      <c r="H194" s="52">
        <v>77</v>
      </c>
      <c r="I194" s="52">
        <v>77</v>
      </c>
      <c r="J194" s="52">
        <v>78</v>
      </c>
      <c r="K194" s="52">
        <v>84</v>
      </c>
    </row>
    <row r="195" spans="1:11" ht="45" x14ac:dyDescent="0.25">
      <c r="A195" s="2" t="s">
        <v>40</v>
      </c>
    </row>
    <row r="196" spans="1:11" ht="60" x14ac:dyDescent="0.25">
      <c r="A196" s="43" t="s">
        <v>128</v>
      </c>
    </row>
    <row r="197" spans="1:11" ht="30" x14ac:dyDescent="0.25">
      <c r="A197" s="13" t="s">
        <v>79</v>
      </c>
    </row>
    <row r="199" spans="1:11" ht="15.75" thickBot="1" x14ac:dyDescent="0.3"/>
    <row r="200" spans="1:11" ht="30.75" thickBot="1" x14ac:dyDescent="0.3">
      <c r="A200" s="1" t="s">
        <v>80</v>
      </c>
      <c r="C200" s="69">
        <v>44957</v>
      </c>
      <c r="D200" s="69">
        <v>44985</v>
      </c>
      <c r="E200" s="69">
        <v>45016</v>
      </c>
      <c r="F200" s="69">
        <v>45046</v>
      </c>
      <c r="G200" s="69">
        <v>45077</v>
      </c>
      <c r="H200" s="69">
        <v>45107</v>
      </c>
      <c r="I200" s="69">
        <v>45138</v>
      </c>
      <c r="J200" s="69">
        <v>45169</v>
      </c>
      <c r="K200" s="69">
        <v>45199</v>
      </c>
    </row>
    <row r="201" spans="1:11" ht="15.75" thickBot="1" x14ac:dyDescent="0.3">
      <c r="A201" s="2" t="s">
        <v>4</v>
      </c>
      <c r="C201" s="52">
        <v>6</v>
      </c>
      <c r="D201" s="52">
        <v>4</v>
      </c>
      <c r="E201" s="52">
        <v>4</v>
      </c>
      <c r="F201" s="52">
        <v>3</v>
      </c>
      <c r="G201" s="52">
        <v>4</v>
      </c>
      <c r="H201" s="52">
        <v>6</v>
      </c>
      <c r="I201" s="52">
        <v>5</v>
      </c>
      <c r="J201" s="52">
        <v>4</v>
      </c>
      <c r="K201" s="52">
        <v>5</v>
      </c>
    </row>
    <row r="202" spans="1:11" ht="60" x14ac:dyDescent="0.25">
      <c r="A202" s="2" t="s">
        <v>41</v>
      </c>
    </row>
    <row r="203" spans="1:11" ht="60" x14ac:dyDescent="0.25">
      <c r="A203" s="43" t="s">
        <v>129</v>
      </c>
    </row>
    <row r="204" spans="1:11" ht="30" x14ac:dyDescent="0.25">
      <c r="A204" s="13" t="s">
        <v>42</v>
      </c>
    </row>
    <row r="206" spans="1:11" ht="15.75" thickBot="1" x14ac:dyDescent="0.3"/>
    <row r="207" spans="1:11" ht="30.75" thickBot="1" x14ac:dyDescent="0.3">
      <c r="A207" s="6" t="s">
        <v>114</v>
      </c>
      <c r="C207" s="69">
        <v>44957</v>
      </c>
      <c r="D207" s="69">
        <v>44985</v>
      </c>
      <c r="E207" s="69">
        <v>45016</v>
      </c>
      <c r="F207" s="69">
        <v>45046</v>
      </c>
      <c r="G207" s="69">
        <v>45077</v>
      </c>
      <c r="H207" s="69">
        <v>45107</v>
      </c>
      <c r="I207" s="69">
        <v>45138</v>
      </c>
      <c r="J207" s="69">
        <v>45169</v>
      </c>
      <c r="K207" s="69">
        <v>45199</v>
      </c>
    </row>
    <row r="208" spans="1:11" ht="30.75" thickBot="1" x14ac:dyDescent="0.3">
      <c r="A208" s="13" t="s">
        <v>81</v>
      </c>
      <c r="C208" s="52">
        <f>+C194+C201</f>
        <v>81</v>
      </c>
      <c r="D208" s="52">
        <f t="shared" ref="D208:K208" si="9">+D194+D201</f>
        <v>66</v>
      </c>
      <c r="E208" s="52">
        <f t="shared" si="9"/>
        <v>66</v>
      </c>
      <c r="F208" s="52">
        <f t="shared" si="9"/>
        <v>80</v>
      </c>
      <c r="G208" s="52">
        <f t="shared" si="9"/>
        <v>81</v>
      </c>
      <c r="H208" s="52">
        <f t="shared" si="9"/>
        <v>83</v>
      </c>
      <c r="I208" s="52">
        <f t="shared" si="9"/>
        <v>82</v>
      </c>
      <c r="J208" s="52">
        <f t="shared" si="9"/>
        <v>82</v>
      </c>
      <c r="K208" s="52">
        <f t="shared" si="9"/>
        <v>89</v>
      </c>
    </row>
    <row r="210" spans="1:11" ht="15.75" thickBot="1" x14ac:dyDescent="0.3"/>
    <row r="211" spans="1:11" ht="15.75" thickBot="1" x14ac:dyDescent="0.3">
      <c r="A211" s="1" t="s">
        <v>82</v>
      </c>
      <c r="C211" s="69">
        <v>44957</v>
      </c>
      <c r="D211" s="69">
        <v>44985</v>
      </c>
      <c r="E211" s="69">
        <v>45016</v>
      </c>
      <c r="F211" s="69">
        <v>45046</v>
      </c>
      <c r="G211" s="69">
        <v>45077</v>
      </c>
      <c r="H211" s="69">
        <v>45107</v>
      </c>
      <c r="I211" s="69">
        <v>45138</v>
      </c>
      <c r="J211" s="69">
        <v>45169</v>
      </c>
      <c r="K211" s="69">
        <v>45199</v>
      </c>
    </row>
    <row r="212" spans="1:11" ht="15.75" thickBot="1" x14ac:dyDescent="0.3">
      <c r="A212" s="2" t="s">
        <v>4</v>
      </c>
      <c r="C212" s="52">
        <v>1</v>
      </c>
      <c r="D212" s="52">
        <v>1</v>
      </c>
      <c r="E212" s="52">
        <v>1</v>
      </c>
      <c r="F212" s="52">
        <v>0</v>
      </c>
      <c r="G212" s="52">
        <v>0</v>
      </c>
      <c r="H212" s="52">
        <v>0</v>
      </c>
      <c r="I212" s="52">
        <v>0</v>
      </c>
      <c r="J212" s="52">
        <v>0</v>
      </c>
      <c r="K212" s="52">
        <v>0</v>
      </c>
    </row>
    <row r="213" spans="1:11" ht="45" x14ac:dyDescent="0.25">
      <c r="A213" s="43" t="s">
        <v>43</v>
      </c>
    </row>
    <row r="216" spans="1:11" ht="15.75" thickBot="1" x14ac:dyDescent="0.3">
      <c r="A216" s="10" t="s">
        <v>130</v>
      </c>
    </row>
    <row r="217" spans="1:11" ht="15.75" thickBot="1" x14ac:dyDescent="0.3">
      <c r="A217" s="10"/>
      <c r="C217" s="122" t="s">
        <v>503</v>
      </c>
      <c r="D217" s="123"/>
      <c r="E217" s="123"/>
      <c r="F217" s="123"/>
      <c r="G217" s="123"/>
      <c r="H217" s="123"/>
      <c r="I217" s="123"/>
      <c r="J217" s="123"/>
      <c r="K217" s="123"/>
    </row>
    <row r="218" spans="1:11" x14ac:dyDescent="0.25">
      <c r="A218" s="10"/>
      <c r="C218" s="62"/>
      <c r="D218" s="62"/>
      <c r="E218" s="62"/>
      <c r="F218" s="62"/>
      <c r="G218" s="62"/>
      <c r="H218" s="62"/>
      <c r="I218" s="62"/>
      <c r="J218" s="62"/>
      <c r="K218" s="62"/>
    </row>
    <row r="219" spans="1:11" x14ac:dyDescent="0.25">
      <c r="A219" s="10"/>
    </row>
    <row r="220" spans="1:11" ht="15.75" thickBot="1" x14ac:dyDescent="0.3"/>
    <row r="221" spans="1:11" ht="15.75" thickBot="1" x14ac:dyDescent="0.3">
      <c r="A221" s="1" t="s">
        <v>83</v>
      </c>
      <c r="C221" s="69">
        <v>44957</v>
      </c>
      <c r="D221" s="69">
        <v>44985</v>
      </c>
      <c r="E221" s="69">
        <v>45016</v>
      </c>
      <c r="F221" s="69">
        <v>45046</v>
      </c>
      <c r="G221" s="69">
        <v>45077</v>
      </c>
      <c r="H221" s="69">
        <v>45107</v>
      </c>
      <c r="I221" s="69">
        <v>45138</v>
      </c>
      <c r="J221" s="69">
        <v>45169</v>
      </c>
      <c r="K221" s="69">
        <v>45199</v>
      </c>
    </row>
    <row r="222" spans="1:11" ht="15.75" thickBot="1" x14ac:dyDescent="0.3">
      <c r="A222" s="2" t="s">
        <v>4</v>
      </c>
      <c r="C222" s="52">
        <v>52</v>
      </c>
      <c r="D222" s="52">
        <v>52</v>
      </c>
      <c r="E222" s="52">
        <v>52</v>
      </c>
      <c r="F222" s="52">
        <v>52</v>
      </c>
      <c r="G222" s="52">
        <v>52</v>
      </c>
      <c r="H222" s="52">
        <v>46</v>
      </c>
      <c r="I222" s="52">
        <v>46</v>
      </c>
      <c r="J222" s="52">
        <v>46</v>
      </c>
      <c r="K222" s="52">
        <v>47</v>
      </c>
    </row>
    <row r="223" spans="1:11" ht="45" x14ac:dyDescent="0.25">
      <c r="A223" s="43" t="s">
        <v>44</v>
      </c>
    </row>
    <row r="224" spans="1:11" x14ac:dyDescent="0.25">
      <c r="A224" s="43" t="s">
        <v>45</v>
      </c>
    </row>
    <row r="225" spans="1:11" x14ac:dyDescent="0.25">
      <c r="A225" s="43" t="s">
        <v>46</v>
      </c>
    </row>
    <row r="226" spans="1:11" x14ac:dyDescent="0.25">
      <c r="A226" s="43" t="s">
        <v>108</v>
      </c>
    </row>
    <row r="227" spans="1:11" ht="15.75" thickBot="1" x14ac:dyDescent="0.3"/>
    <row r="228" spans="1:11" ht="15.75" thickBot="1" x14ac:dyDescent="0.3">
      <c r="A228" s="1" t="s">
        <v>84</v>
      </c>
      <c r="C228" s="69">
        <v>44957</v>
      </c>
      <c r="D228" s="69">
        <v>44985</v>
      </c>
      <c r="E228" s="69">
        <v>45016</v>
      </c>
      <c r="F228" s="69">
        <v>45046</v>
      </c>
      <c r="G228" s="69">
        <v>45077</v>
      </c>
      <c r="H228" s="69">
        <v>45107</v>
      </c>
      <c r="I228" s="69">
        <v>45138</v>
      </c>
      <c r="J228" s="69">
        <v>45169</v>
      </c>
      <c r="K228" s="69">
        <v>45199</v>
      </c>
    </row>
    <row r="229" spans="1:11" ht="15.75" thickBot="1" x14ac:dyDescent="0.3">
      <c r="A229" s="2" t="s">
        <v>4</v>
      </c>
      <c r="C229" s="52">
        <v>7</v>
      </c>
      <c r="D229" s="52">
        <v>16</v>
      </c>
      <c r="E229" s="52">
        <v>14</v>
      </c>
      <c r="F229" s="52">
        <v>14</v>
      </c>
      <c r="G229" s="52">
        <v>18</v>
      </c>
      <c r="H229" s="52">
        <v>16</v>
      </c>
      <c r="I229" s="52">
        <v>16</v>
      </c>
      <c r="J229" s="52">
        <v>16</v>
      </c>
      <c r="K229" s="52">
        <v>17</v>
      </c>
    </row>
    <row r="230" spans="1:11" ht="30" x14ac:dyDescent="0.25">
      <c r="A230" s="2" t="s">
        <v>47</v>
      </c>
    </row>
    <row r="231" spans="1:11" ht="45" x14ac:dyDescent="0.25">
      <c r="A231" s="43" t="s">
        <v>48</v>
      </c>
    </row>
    <row r="232" spans="1:11" x14ac:dyDescent="0.25">
      <c r="A232" s="43" t="s">
        <v>45</v>
      </c>
    </row>
    <row r="233" spans="1:11" x14ac:dyDescent="0.25">
      <c r="A233" s="43" t="s">
        <v>49</v>
      </c>
    </row>
    <row r="234" spans="1:11" x14ac:dyDescent="0.25">
      <c r="A234" s="43" t="s">
        <v>108</v>
      </c>
    </row>
    <row r="235" spans="1:11" ht="15.75" thickBot="1" x14ac:dyDescent="0.3"/>
    <row r="236" spans="1:11" ht="15.75" thickBot="1" x14ac:dyDescent="0.3">
      <c r="A236" s="1" t="s">
        <v>85</v>
      </c>
      <c r="C236" s="69">
        <v>44957</v>
      </c>
      <c r="D236" s="69">
        <v>44985</v>
      </c>
      <c r="E236" s="69">
        <v>45016</v>
      </c>
      <c r="F236" s="69">
        <v>45046</v>
      </c>
      <c r="G236" s="69">
        <v>45077</v>
      </c>
      <c r="H236" s="69">
        <v>45107</v>
      </c>
      <c r="I236" s="69">
        <v>45138</v>
      </c>
      <c r="J236" s="69">
        <v>45169</v>
      </c>
      <c r="K236" s="69">
        <v>45199</v>
      </c>
    </row>
    <row r="237" spans="1:11" ht="15.75" thickBot="1" x14ac:dyDescent="0.3">
      <c r="A237" s="2" t="s">
        <v>4</v>
      </c>
      <c r="C237" s="70">
        <v>3240355</v>
      </c>
      <c r="D237" s="70">
        <v>2948122</v>
      </c>
      <c r="E237" s="70">
        <v>3306588</v>
      </c>
      <c r="F237" s="70">
        <v>3358379</v>
      </c>
      <c r="G237" s="70">
        <v>3640129</v>
      </c>
      <c r="H237" s="70">
        <v>3621789</v>
      </c>
      <c r="I237" s="70">
        <v>3606554</v>
      </c>
      <c r="J237" s="70">
        <v>3661742</v>
      </c>
      <c r="K237" s="70">
        <v>3374885</v>
      </c>
    </row>
    <row r="238" spans="1:11" s="47" customFormat="1" ht="30" x14ac:dyDescent="0.25">
      <c r="A238" s="45" t="s">
        <v>50</v>
      </c>
      <c r="C238" s="66"/>
      <c r="D238" s="66"/>
      <c r="E238" s="66"/>
      <c r="F238" s="66"/>
      <c r="G238" s="66"/>
      <c r="H238" s="66"/>
      <c r="I238" s="66"/>
      <c r="J238" s="66"/>
      <c r="K238" s="66"/>
    </row>
    <row r="239" spans="1:11" ht="45" x14ac:dyDescent="0.25">
      <c r="A239" s="43" t="s">
        <v>51</v>
      </c>
    </row>
    <row r="241" spans="1:11" ht="15.75" thickBot="1" x14ac:dyDescent="0.3"/>
    <row r="242" spans="1:11" ht="15.75" thickBot="1" x14ac:dyDescent="0.3">
      <c r="A242" s="1" t="s">
        <v>103</v>
      </c>
      <c r="C242" s="69">
        <v>44957</v>
      </c>
      <c r="D242" s="69">
        <v>44985</v>
      </c>
      <c r="E242" s="69">
        <v>45016</v>
      </c>
      <c r="F242" s="69">
        <v>45046</v>
      </c>
      <c r="G242" s="69">
        <v>45077</v>
      </c>
      <c r="H242" s="69">
        <v>45107</v>
      </c>
      <c r="I242" s="69">
        <v>45138</v>
      </c>
      <c r="J242" s="69">
        <v>45169</v>
      </c>
      <c r="K242" s="69">
        <v>45199</v>
      </c>
    </row>
    <row r="243" spans="1:11" ht="15.75" thickBot="1" x14ac:dyDescent="0.3">
      <c r="A243" s="2" t="s">
        <v>4</v>
      </c>
      <c r="C243" s="70">
        <v>85155</v>
      </c>
      <c r="D243" s="70">
        <v>36880</v>
      </c>
      <c r="E243" s="70">
        <v>41988</v>
      </c>
      <c r="F243" s="70">
        <v>33725</v>
      </c>
      <c r="G243" s="70">
        <v>49721</v>
      </c>
      <c r="H243" s="70">
        <v>48510</v>
      </c>
      <c r="I243" s="70">
        <v>56830</v>
      </c>
      <c r="J243" s="70">
        <v>30302</v>
      </c>
      <c r="K243" s="70">
        <v>52093</v>
      </c>
    </row>
    <row r="244" spans="1:11" ht="30" x14ac:dyDescent="0.25">
      <c r="A244" s="2" t="s">
        <v>52</v>
      </c>
    </row>
    <row r="245" spans="1:11" s="47" customFormat="1" ht="45" x14ac:dyDescent="0.25">
      <c r="A245" s="45" t="s">
        <v>53</v>
      </c>
      <c r="C245" s="66"/>
      <c r="D245" s="66"/>
      <c r="E245" s="66"/>
      <c r="F245" s="66"/>
      <c r="G245" s="66"/>
      <c r="H245" s="66"/>
      <c r="I245" s="66"/>
      <c r="J245" s="66"/>
      <c r="K245" s="66"/>
    </row>
    <row r="248" spans="1:11" x14ac:dyDescent="0.25">
      <c r="A248" s="15" t="s">
        <v>54</v>
      </c>
    </row>
    <row r="249" spans="1:11" ht="15.75" thickBot="1" x14ac:dyDescent="0.3"/>
    <row r="250" spans="1:11" ht="15.75" thickBot="1" x14ac:dyDescent="0.3">
      <c r="A250" s="1" t="s">
        <v>104</v>
      </c>
      <c r="C250" s="69">
        <v>44957</v>
      </c>
      <c r="D250" s="69">
        <v>44985</v>
      </c>
      <c r="E250" s="69">
        <v>45016</v>
      </c>
      <c r="F250" s="69">
        <v>45046</v>
      </c>
      <c r="G250" s="69">
        <v>45077</v>
      </c>
      <c r="H250" s="69">
        <v>45107</v>
      </c>
      <c r="I250" s="69">
        <v>45138</v>
      </c>
      <c r="J250" s="69">
        <v>45169</v>
      </c>
      <c r="K250" s="69">
        <v>45199</v>
      </c>
    </row>
    <row r="251" spans="1:11" ht="15.75" thickBot="1" x14ac:dyDescent="0.3">
      <c r="A251" s="2" t="s">
        <v>4</v>
      </c>
      <c r="C251" s="52">
        <v>70.86</v>
      </c>
      <c r="D251" s="52">
        <v>21.98</v>
      </c>
      <c r="E251" s="52">
        <v>2.16</v>
      </c>
      <c r="F251" s="52">
        <v>80.12</v>
      </c>
      <c r="G251" s="52">
        <v>85.68</v>
      </c>
      <c r="H251" s="52">
        <v>146.97999999999999</v>
      </c>
      <c r="I251" s="52">
        <v>96.48</v>
      </c>
      <c r="J251" s="52">
        <v>80.459999999999994</v>
      </c>
      <c r="K251" s="52">
        <v>91.66</v>
      </c>
    </row>
    <row r="252" spans="1:11" ht="30" x14ac:dyDescent="0.25">
      <c r="A252" s="2" t="s">
        <v>55</v>
      </c>
    </row>
    <row r="253" spans="1:11" ht="30" x14ac:dyDescent="0.25">
      <c r="A253" s="43" t="s">
        <v>56</v>
      </c>
      <c r="D253" s="66"/>
      <c r="F253" s="66"/>
      <c r="H253" s="66"/>
      <c r="J253" s="66"/>
    </row>
    <row r="254" spans="1:11" x14ac:dyDescent="0.25">
      <c r="A254" s="13" t="s">
        <v>105</v>
      </c>
    </row>
    <row r="256" spans="1:11" ht="15.75" thickBot="1" x14ac:dyDescent="0.3"/>
    <row r="257" spans="1:11" ht="30.75" thickBot="1" x14ac:dyDescent="0.3">
      <c r="A257" s="1" t="s">
        <v>86</v>
      </c>
      <c r="C257" s="69">
        <v>44957</v>
      </c>
      <c r="D257" s="69">
        <v>44985</v>
      </c>
      <c r="E257" s="69">
        <v>45016</v>
      </c>
      <c r="F257" s="69">
        <v>45046</v>
      </c>
      <c r="G257" s="69">
        <v>45077</v>
      </c>
      <c r="H257" s="69">
        <v>45107</v>
      </c>
      <c r="I257" s="69">
        <v>45138</v>
      </c>
      <c r="J257" s="69">
        <v>45169</v>
      </c>
      <c r="K257" s="69">
        <v>45199</v>
      </c>
    </row>
    <row r="258" spans="1:11" ht="15.75" thickBot="1" x14ac:dyDescent="0.3">
      <c r="A258" s="2" t="s">
        <v>4</v>
      </c>
      <c r="C258" s="70">
        <v>975200.93</v>
      </c>
      <c r="D258" s="70">
        <v>975200.93</v>
      </c>
      <c r="E258" s="70">
        <v>975455.83</v>
      </c>
      <c r="F258" s="70">
        <v>975456</v>
      </c>
      <c r="G258" s="70">
        <v>975516</v>
      </c>
      <c r="H258" s="70">
        <v>975516</v>
      </c>
      <c r="I258" s="70">
        <v>975916</v>
      </c>
      <c r="J258" s="70">
        <v>975979</v>
      </c>
      <c r="K258" s="70">
        <v>975264</v>
      </c>
    </row>
    <row r="259" spans="1:11" ht="30" x14ac:dyDescent="0.25">
      <c r="A259" s="43" t="s">
        <v>57</v>
      </c>
    </row>
    <row r="260" spans="1:11" x14ac:dyDescent="0.25">
      <c r="A260" s="43" t="s">
        <v>58</v>
      </c>
      <c r="D260" s="67"/>
      <c r="F260" s="67"/>
      <c r="H260" s="67"/>
      <c r="J260" s="67"/>
    </row>
    <row r="261" spans="1:11" x14ac:dyDescent="0.25">
      <c r="A261" s="43" t="s">
        <v>143</v>
      </c>
    </row>
    <row r="262" spans="1:11" x14ac:dyDescent="0.25">
      <c r="A262" s="43" t="s">
        <v>108</v>
      </c>
    </row>
    <row r="263" spans="1:11" ht="15.75" thickBot="1" x14ac:dyDescent="0.3"/>
    <row r="264" spans="1:11" ht="30.75" thickBot="1" x14ac:dyDescent="0.3">
      <c r="A264" s="1" t="s">
        <v>87</v>
      </c>
      <c r="C264" s="69">
        <v>44957</v>
      </c>
      <c r="D264" s="69">
        <v>44985</v>
      </c>
      <c r="E264" s="69">
        <v>45016</v>
      </c>
      <c r="F264" s="69">
        <v>45046</v>
      </c>
      <c r="G264" s="69">
        <v>45077</v>
      </c>
      <c r="H264" s="69">
        <v>45107</v>
      </c>
      <c r="I264" s="69">
        <v>45138</v>
      </c>
      <c r="J264" s="69">
        <v>45169</v>
      </c>
      <c r="K264" s="69">
        <v>45199</v>
      </c>
    </row>
    <row r="265" spans="1:11" ht="15.75" thickBot="1" x14ac:dyDescent="0.3">
      <c r="A265" s="2" t="s">
        <v>4</v>
      </c>
      <c r="C265" s="70">
        <v>877</v>
      </c>
      <c r="D265" s="70">
        <v>909</v>
      </c>
      <c r="E265" s="70">
        <v>1010</v>
      </c>
      <c r="F265" s="70">
        <v>821</v>
      </c>
      <c r="G265" s="70">
        <v>1071</v>
      </c>
      <c r="H265" s="70">
        <v>1056</v>
      </c>
      <c r="I265" s="70">
        <v>1378</v>
      </c>
      <c r="J265" s="70">
        <v>1319</v>
      </c>
      <c r="K265" s="70">
        <v>1069</v>
      </c>
    </row>
    <row r="266" spans="1:11" ht="30" x14ac:dyDescent="0.25">
      <c r="A266" s="43" t="s">
        <v>59</v>
      </c>
      <c r="D266" s="66"/>
      <c r="F266" s="66"/>
      <c r="H266" s="66"/>
      <c r="J266" s="66"/>
    </row>
    <row r="268" spans="1:11" ht="15.75" thickBot="1" x14ac:dyDescent="0.3"/>
    <row r="269" spans="1:11" ht="15.75" thickBot="1" x14ac:dyDescent="0.3">
      <c r="A269" s="1" t="s">
        <v>88</v>
      </c>
      <c r="C269" s="69">
        <v>44957</v>
      </c>
      <c r="D269" s="69">
        <v>44985</v>
      </c>
      <c r="E269" s="69">
        <v>45016</v>
      </c>
      <c r="F269" s="69">
        <v>45046</v>
      </c>
      <c r="G269" s="69">
        <v>45077</v>
      </c>
      <c r="H269" s="69">
        <v>45107</v>
      </c>
      <c r="I269" s="69">
        <v>45138</v>
      </c>
      <c r="J269" s="69">
        <v>45169</v>
      </c>
      <c r="K269" s="69">
        <v>45199</v>
      </c>
    </row>
    <row r="270" spans="1:11" ht="15.75" thickBot="1" x14ac:dyDescent="0.3">
      <c r="A270" s="2" t="s">
        <v>4</v>
      </c>
      <c r="C270" s="70">
        <v>743340</v>
      </c>
      <c r="D270" s="70">
        <v>743892</v>
      </c>
      <c r="E270" s="70">
        <v>744048</v>
      </c>
      <c r="F270" s="70">
        <v>744156</v>
      </c>
      <c r="G270" s="70">
        <v>744528</v>
      </c>
      <c r="H270" s="70">
        <v>744528</v>
      </c>
      <c r="I270" s="70">
        <v>746154.24</v>
      </c>
      <c r="J270" s="70">
        <v>746208.24</v>
      </c>
      <c r="K270" s="70">
        <v>746208.24</v>
      </c>
    </row>
    <row r="271" spans="1:11" ht="30" x14ac:dyDescent="0.25">
      <c r="A271" s="43" t="s">
        <v>60</v>
      </c>
    </row>
    <row r="272" spans="1:11" x14ac:dyDescent="0.25">
      <c r="A272" s="43" t="s">
        <v>58</v>
      </c>
    </row>
    <row r="273" spans="1:11" x14ac:dyDescent="0.25">
      <c r="A273" s="43" t="s">
        <v>131</v>
      </c>
    </row>
    <row r="274" spans="1:11" x14ac:dyDescent="0.25">
      <c r="A274" s="43" t="s">
        <v>108</v>
      </c>
    </row>
    <row r="275" spans="1:11" ht="15.75" thickBot="1" x14ac:dyDescent="0.3"/>
    <row r="276" spans="1:11" ht="30.75" thickBot="1" x14ac:dyDescent="0.3">
      <c r="A276" s="1" t="s">
        <v>89</v>
      </c>
      <c r="C276" s="69">
        <v>44957</v>
      </c>
      <c r="D276" s="69">
        <v>44985</v>
      </c>
      <c r="E276" s="69">
        <v>45016</v>
      </c>
      <c r="F276" s="69">
        <v>45046</v>
      </c>
      <c r="G276" s="69">
        <v>45077</v>
      </c>
      <c r="H276" s="69">
        <v>45107</v>
      </c>
      <c r="I276" s="69">
        <v>45138</v>
      </c>
      <c r="J276" s="69">
        <v>45169</v>
      </c>
      <c r="K276" s="69">
        <v>45199</v>
      </c>
    </row>
    <row r="277" spans="1:11" ht="15.75" thickBot="1" x14ac:dyDescent="0.3">
      <c r="A277" s="2" t="s">
        <v>4</v>
      </c>
      <c r="C277" s="70">
        <v>879</v>
      </c>
      <c r="D277" s="70">
        <v>897</v>
      </c>
      <c r="E277" s="70">
        <v>925</v>
      </c>
      <c r="F277" s="70">
        <v>747</v>
      </c>
      <c r="G277" s="70">
        <v>830</v>
      </c>
      <c r="H277" s="70">
        <v>825</v>
      </c>
      <c r="I277" s="70">
        <v>1022</v>
      </c>
      <c r="J277" s="70">
        <v>1142</v>
      </c>
      <c r="K277" s="70">
        <v>1239</v>
      </c>
    </row>
    <row r="278" spans="1:11" x14ac:dyDescent="0.25">
      <c r="A278" s="43" t="s">
        <v>115</v>
      </c>
    </row>
    <row r="279" spans="1:11" ht="30" x14ac:dyDescent="0.25">
      <c r="A279" s="43" t="s">
        <v>61</v>
      </c>
      <c r="D279" s="67"/>
      <c r="F279" s="67"/>
      <c r="H279" s="67"/>
      <c r="J279" s="67"/>
    </row>
    <row r="281" spans="1:11" ht="15.75" thickBot="1" x14ac:dyDescent="0.3"/>
    <row r="282" spans="1:11" ht="15.75" thickBot="1" x14ac:dyDescent="0.3">
      <c r="A282" s="1" t="s">
        <v>90</v>
      </c>
      <c r="C282" s="69">
        <v>44957</v>
      </c>
      <c r="D282" s="69">
        <v>44985</v>
      </c>
      <c r="E282" s="69">
        <v>45016</v>
      </c>
      <c r="F282" s="69">
        <v>45046</v>
      </c>
      <c r="G282" s="69">
        <v>45077</v>
      </c>
      <c r="H282" s="69">
        <v>45107</v>
      </c>
      <c r="I282" s="69">
        <v>45138</v>
      </c>
      <c r="J282" s="69">
        <v>45169</v>
      </c>
      <c r="K282" s="69">
        <v>45199</v>
      </c>
    </row>
    <row r="283" spans="1:11" ht="15.75" thickBot="1" x14ac:dyDescent="0.25">
      <c r="A283" s="2" t="s">
        <v>62</v>
      </c>
      <c r="B283" s="16" t="s">
        <v>106</v>
      </c>
      <c r="C283" s="81">
        <v>6</v>
      </c>
      <c r="D283" s="81">
        <v>4</v>
      </c>
      <c r="E283" s="81">
        <v>3</v>
      </c>
      <c r="F283" s="81">
        <v>2</v>
      </c>
      <c r="G283" s="81">
        <v>4</v>
      </c>
      <c r="H283" s="81">
        <v>3</v>
      </c>
      <c r="I283" s="81">
        <v>4</v>
      </c>
      <c r="J283" s="81">
        <v>5</v>
      </c>
      <c r="K283" s="81">
        <v>4</v>
      </c>
    </row>
    <row r="284" spans="1:11" ht="15.75" thickBot="1" x14ac:dyDescent="0.25">
      <c r="A284" s="11"/>
      <c r="B284" s="16" t="s">
        <v>107</v>
      </c>
      <c r="C284" s="81">
        <v>3.11</v>
      </c>
      <c r="D284" s="81">
        <v>3.53</v>
      </c>
      <c r="E284" s="81">
        <v>3.79</v>
      </c>
      <c r="F284" s="81">
        <v>3.26</v>
      </c>
      <c r="G284" s="81">
        <v>3.13</v>
      </c>
      <c r="H284" s="81">
        <v>2.95</v>
      </c>
      <c r="I284" s="81">
        <v>2.37</v>
      </c>
      <c r="J284" s="81">
        <v>2.15</v>
      </c>
      <c r="K284" s="81">
        <v>1.93</v>
      </c>
    </row>
    <row r="285" spans="1:11" ht="45" x14ac:dyDescent="0.25">
      <c r="A285" s="43" t="s">
        <v>63</v>
      </c>
      <c r="D285" s="68"/>
      <c r="E285" s="68"/>
      <c r="F285" s="68"/>
      <c r="G285" s="68"/>
      <c r="H285" s="68"/>
      <c r="I285" s="68"/>
      <c r="J285" s="68"/>
    </row>
    <row r="287" spans="1:11" ht="15.75" thickBot="1" x14ac:dyDescent="0.3"/>
    <row r="288" spans="1:11" ht="30.75" thickBot="1" x14ac:dyDescent="0.3">
      <c r="A288" s="1" t="s">
        <v>132</v>
      </c>
      <c r="C288" s="69">
        <v>44957</v>
      </c>
      <c r="D288" s="69">
        <v>44985</v>
      </c>
      <c r="E288" s="69">
        <v>45016</v>
      </c>
      <c r="F288" s="69">
        <v>45046</v>
      </c>
      <c r="G288" s="69">
        <v>45077</v>
      </c>
      <c r="H288" s="69">
        <v>45107</v>
      </c>
      <c r="I288" s="69">
        <v>45138</v>
      </c>
      <c r="J288" s="69">
        <v>45169</v>
      </c>
      <c r="K288" s="69">
        <v>45199</v>
      </c>
    </row>
    <row r="289" spans="1:11" ht="15.75" thickBot="1" x14ac:dyDescent="0.3">
      <c r="A289" s="2" t="s">
        <v>4</v>
      </c>
      <c r="C289" s="70">
        <v>2524943</v>
      </c>
      <c r="D289" s="70">
        <v>2317214</v>
      </c>
      <c r="E289" s="70">
        <v>2620532</v>
      </c>
      <c r="F289" s="70">
        <v>2789282</v>
      </c>
      <c r="G289" s="70">
        <v>2893933</v>
      </c>
      <c r="H289" s="70">
        <v>2917897</v>
      </c>
      <c r="I289" s="70">
        <v>2837590</v>
      </c>
      <c r="J289" s="70">
        <v>2972476</v>
      </c>
      <c r="K289" s="70">
        <v>2776035</v>
      </c>
    </row>
    <row r="290" spans="1:11" s="47" customFormat="1" ht="30" x14ac:dyDescent="0.25">
      <c r="A290" s="45" t="s">
        <v>116</v>
      </c>
      <c r="C290" s="66"/>
      <c r="D290" s="66"/>
      <c r="E290" s="66"/>
      <c r="F290" s="66"/>
      <c r="G290" s="66"/>
      <c r="H290" s="66"/>
      <c r="I290" s="66"/>
      <c r="J290" s="66"/>
      <c r="K290" s="66"/>
    </row>
    <row r="293" spans="1:11" ht="15.75" thickBot="1" x14ac:dyDescent="0.3">
      <c r="A293" s="7" t="s">
        <v>0</v>
      </c>
    </row>
    <row r="294" spans="1:11" ht="45.75" thickBot="1" x14ac:dyDescent="0.3">
      <c r="A294" s="8" t="s">
        <v>1</v>
      </c>
      <c r="C294" s="119"/>
      <c r="D294" s="120"/>
      <c r="E294" s="120"/>
      <c r="F294" s="120"/>
      <c r="G294" s="120"/>
      <c r="H294" s="120"/>
      <c r="I294" s="121"/>
    </row>
    <row r="295" spans="1:11" x14ac:dyDescent="0.25">
      <c r="H295" s="67"/>
    </row>
    <row r="296" spans="1:11" x14ac:dyDescent="0.2">
      <c r="H296" s="91"/>
    </row>
  </sheetData>
  <mergeCells count="2">
    <mergeCell ref="C294:I294"/>
    <mergeCell ref="C217:K217"/>
  </mergeCells>
  <pageMargins left="0.70866141732283472" right="0.70866141732283472" top="0.74803149606299213" bottom="0.74803149606299213" header="0.31496062992125984" footer="0.31496062992125984"/>
  <pageSetup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40"/>
  <sheetViews>
    <sheetView zoomScale="80" zoomScaleNormal="80" workbookViewId="0">
      <pane ySplit="2" topLeftCell="A3" activePane="bottomLeft" state="frozen"/>
      <selection activeCell="A5" sqref="A5"/>
      <selection pane="bottomLeft" activeCell="A3" sqref="A3"/>
    </sheetView>
  </sheetViews>
  <sheetFormatPr baseColWidth="10" defaultColWidth="11" defaultRowHeight="15" x14ac:dyDescent="0.25"/>
  <cols>
    <col min="1" max="1" width="67.28515625" style="21" customWidth="1"/>
    <col min="2" max="2" width="11" style="20"/>
    <col min="3" max="11" width="13.5703125" style="82" customWidth="1"/>
    <col min="12" max="16384" width="11" style="20"/>
  </cols>
  <sheetData>
    <row r="1" spans="1:11" ht="23.25" x14ac:dyDescent="0.2">
      <c r="A1" s="48" t="s">
        <v>144</v>
      </c>
    </row>
    <row r="2" spans="1:11" ht="15.75" thickBot="1" x14ac:dyDescent="0.3"/>
    <row r="3" spans="1:11" ht="60.75" customHeight="1" thickBot="1" x14ac:dyDescent="0.25">
      <c r="A3" s="1" t="s">
        <v>145</v>
      </c>
      <c r="C3" s="69">
        <v>44957</v>
      </c>
      <c r="D3" s="69">
        <v>44985</v>
      </c>
      <c r="E3" s="69">
        <v>45016</v>
      </c>
      <c r="F3" s="69">
        <v>45046</v>
      </c>
      <c r="G3" s="69">
        <v>45077</v>
      </c>
      <c r="H3" s="69">
        <v>45107</v>
      </c>
      <c r="I3" s="69">
        <v>45138</v>
      </c>
      <c r="J3" s="69">
        <v>45169</v>
      </c>
      <c r="K3" s="69">
        <v>45199</v>
      </c>
    </row>
    <row r="4" spans="1:11" ht="15.75" thickBot="1" x14ac:dyDescent="0.25">
      <c r="A4" s="2" t="s">
        <v>4</v>
      </c>
      <c r="C4" s="71">
        <v>2795801</v>
      </c>
      <c r="D4" s="71">
        <v>2334503</v>
      </c>
      <c r="E4" s="71">
        <v>2461581</v>
      </c>
      <c r="F4" s="71">
        <v>2718150</v>
      </c>
      <c r="G4" s="71">
        <v>2654759</v>
      </c>
      <c r="H4" s="71">
        <v>2614278</v>
      </c>
      <c r="I4" s="71">
        <v>2918129</v>
      </c>
      <c r="J4" s="71">
        <v>2970472</v>
      </c>
      <c r="K4" s="71">
        <v>2941543</v>
      </c>
    </row>
    <row r="5" spans="1:11" ht="69.75" customHeight="1" x14ac:dyDescent="0.2">
      <c r="A5" s="124" t="s">
        <v>146</v>
      </c>
    </row>
    <row r="6" spans="1:11" s="42" customFormat="1" ht="69.75" customHeight="1" x14ac:dyDescent="0.2">
      <c r="A6" s="124"/>
      <c r="C6" s="83"/>
      <c r="D6" s="83"/>
      <c r="E6" s="83"/>
      <c r="F6" s="83"/>
      <c r="G6" s="83"/>
      <c r="H6" s="83"/>
      <c r="I6" s="83"/>
      <c r="J6" s="83"/>
      <c r="K6" s="83"/>
    </row>
    <row r="7" spans="1:11" x14ac:dyDescent="0.2">
      <c r="A7" s="22" t="s">
        <v>147</v>
      </c>
      <c r="F7" s="90"/>
    </row>
    <row r="8" spans="1:11" ht="30" x14ac:dyDescent="0.2">
      <c r="A8" s="22" t="s">
        <v>148</v>
      </c>
    </row>
    <row r="9" spans="1:11" ht="15.75" thickBot="1" x14ac:dyDescent="0.25">
      <c r="A9" s="23"/>
    </row>
    <row r="10" spans="1:11" ht="15.75" thickBot="1" x14ac:dyDescent="0.25">
      <c r="A10" s="1" t="s">
        <v>149</v>
      </c>
      <c r="C10" s="69">
        <v>44957</v>
      </c>
      <c r="D10" s="69">
        <v>44985</v>
      </c>
      <c r="E10" s="69">
        <v>45016</v>
      </c>
      <c r="F10" s="69">
        <v>45046</v>
      </c>
      <c r="G10" s="69">
        <v>45077</v>
      </c>
      <c r="H10" s="69">
        <v>45107</v>
      </c>
      <c r="I10" s="69">
        <v>45138</v>
      </c>
      <c r="J10" s="69">
        <v>45169</v>
      </c>
      <c r="K10" s="69">
        <v>45199</v>
      </c>
    </row>
    <row r="11" spans="1:11" ht="15.75" thickBot="1" x14ac:dyDescent="0.25">
      <c r="A11" s="2" t="s">
        <v>4</v>
      </c>
      <c r="C11" s="71">
        <v>2942935</v>
      </c>
      <c r="D11" s="71">
        <v>2457358</v>
      </c>
      <c r="E11" s="71">
        <v>2593125</v>
      </c>
      <c r="F11" s="71">
        <v>2861196</v>
      </c>
      <c r="G11" s="71">
        <v>2794467</v>
      </c>
      <c r="H11" s="71">
        <v>2756859</v>
      </c>
      <c r="I11" s="71">
        <v>3072038</v>
      </c>
      <c r="J11" s="71">
        <v>3125745</v>
      </c>
      <c r="K11" s="71">
        <v>3096560</v>
      </c>
    </row>
    <row r="12" spans="1:11" ht="30" x14ac:dyDescent="0.2">
      <c r="A12" s="2" t="s">
        <v>150</v>
      </c>
      <c r="C12" s="84">
        <f>C11*0.75</f>
        <v>2207201.25</v>
      </c>
      <c r="D12" s="84">
        <f t="shared" ref="D12:I12" si="0">D11*0.75</f>
        <v>1843018.5</v>
      </c>
      <c r="E12" s="84">
        <f t="shared" si="0"/>
        <v>1944843.75</v>
      </c>
      <c r="F12" s="84">
        <f t="shared" si="0"/>
        <v>2145897</v>
      </c>
      <c r="G12" s="84">
        <f t="shared" si="0"/>
        <v>2095850.25</v>
      </c>
      <c r="H12" s="84">
        <f t="shared" si="0"/>
        <v>2067644.25</v>
      </c>
      <c r="I12" s="84">
        <f t="shared" si="0"/>
        <v>2304028.5</v>
      </c>
      <c r="J12" s="84">
        <f>J11*0.75</f>
        <v>2344308.75</v>
      </c>
      <c r="K12" s="84"/>
    </row>
    <row r="13" spans="1:11" s="42" customFormat="1" ht="30" x14ac:dyDescent="0.2">
      <c r="A13" s="23" t="s">
        <v>151</v>
      </c>
      <c r="C13" s="83"/>
      <c r="D13" s="83"/>
      <c r="E13" s="83"/>
      <c r="F13" s="83"/>
      <c r="G13" s="83"/>
      <c r="H13" s="83"/>
      <c r="I13" s="83"/>
      <c r="J13" s="83"/>
      <c r="K13" s="83"/>
    </row>
    <row r="14" spans="1:11" ht="45" x14ac:dyDescent="0.2">
      <c r="A14" s="23" t="s">
        <v>152</v>
      </c>
    </row>
    <row r="16" spans="1:11" ht="15.75" thickBot="1" x14ac:dyDescent="0.3"/>
    <row r="17" spans="1:11" ht="15.75" thickBot="1" x14ac:dyDescent="0.25">
      <c r="A17" s="1" t="s">
        <v>153</v>
      </c>
      <c r="C17" s="69">
        <v>44957</v>
      </c>
      <c r="D17" s="69">
        <v>44985</v>
      </c>
      <c r="E17" s="69">
        <v>45016</v>
      </c>
      <c r="F17" s="69">
        <v>45046</v>
      </c>
      <c r="G17" s="69">
        <v>45077</v>
      </c>
      <c r="H17" s="69">
        <v>45107</v>
      </c>
      <c r="I17" s="69">
        <v>45138</v>
      </c>
      <c r="J17" s="69">
        <v>45169</v>
      </c>
      <c r="K17" s="69">
        <v>45199</v>
      </c>
    </row>
    <row r="18" spans="1:11" ht="15.75" thickBot="1" x14ac:dyDescent="0.25">
      <c r="A18" s="23" t="s">
        <v>154</v>
      </c>
      <c r="C18" s="72">
        <v>1220</v>
      </c>
      <c r="D18" s="72">
        <v>1220</v>
      </c>
      <c r="E18" s="72">
        <v>1220</v>
      </c>
      <c r="F18" s="72">
        <v>1220</v>
      </c>
      <c r="G18" s="72">
        <v>1220</v>
      </c>
      <c r="H18" s="72">
        <v>1220</v>
      </c>
      <c r="I18" s="72">
        <v>1220</v>
      </c>
      <c r="J18" s="72">
        <v>1220</v>
      </c>
      <c r="K18" s="72">
        <v>1220</v>
      </c>
    </row>
    <row r="19" spans="1:11" x14ac:dyDescent="0.2">
      <c r="A19" s="18" t="s">
        <v>109</v>
      </c>
    </row>
    <row r="20" spans="1:11" x14ac:dyDescent="0.2">
      <c r="A20" s="23" t="s">
        <v>155</v>
      </c>
    </row>
    <row r="22" spans="1:11" ht="15.75" thickBot="1" x14ac:dyDescent="0.3"/>
    <row r="23" spans="1:11" ht="15.75" thickBot="1" x14ac:dyDescent="0.25">
      <c r="A23" s="1" t="s">
        <v>156</v>
      </c>
      <c r="C23" s="69">
        <v>44957</v>
      </c>
      <c r="D23" s="69">
        <v>44985</v>
      </c>
      <c r="E23" s="69">
        <v>45016</v>
      </c>
      <c r="F23" s="69">
        <v>45046</v>
      </c>
      <c r="G23" s="69">
        <v>45077</v>
      </c>
      <c r="H23" s="69">
        <v>45107</v>
      </c>
      <c r="I23" s="69">
        <v>45138</v>
      </c>
      <c r="J23" s="69">
        <v>45169</v>
      </c>
      <c r="K23" s="69">
        <v>45199</v>
      </c>
    </row>
    <row r="24" spans="1:11" ht="15.75" thickBot="1" x14ac:dyDescent="0.25">
      <c r="A24" s="2" t="s">
        <v>62</v>
      </c>
      <c r="C24" s="71">
        <v>2795801</v>
      </c>
      <c r="D24" s="71">
        <v>2334503</v>
      </c>
      <c r="E24" s="71">
        <v>2461581</v>
      </c>
      <c r="F24" s="71">
        <v>2718150</v>
      </c>
      <c r="G24" s="71">
        <v>2654759</v>
      </c>
      <c r="H24" s="71">
        <v>2614278</v>
      </c>
      <c r="I24" s="71">
        <v>2918129</v>
      </c>
      <c r="J24" s="71">
        <v>2970472</v>
      </c>
      <c r="K24" s="71">
        <v>2941543</v>
      </c>
    </row>
    <row r="25" spans="1:11" ht="30" x14ac:dyDescent="0.2">
      <c r="A25" s="2" t="s">
        <v>157</v>
      </c>
    </row>
    <row r="26" spans="1:11" s="42" customFormat="1" ht="84.2" customHeight="1" x14ac:dyDescent="0.2">
      <c r="A26" s="23" t="s">
        <v>158</v>
      </c>
      <c r="C26" s="83"/>
      <c r="D26" s="83"/>
      <c r="E26" s="83"/>
      <c r="F26" s="83"/>
      <c r="G26" s="83"/>
      <c r="H26" s="83"/>
      <c r="I26" s="83"/>
      <c r="J26" s="83"/>
      <c r="K26" s="83"/>
    </row>
    <row r="27" spans="1:11" ht="15.75" thickBot="1" x14ac:dyDescent="0.3"/>
    <row r="28" spans="1:11" ht="15.75" thickBot="1" x14ac:dyDescent="0.25">
      <c r="A28" s="1" t="s">
        <v>159</v>
      </c>
      <c r="C28" s="69">
        <v>44957</v>
      </c>
      <c r="D28" s="69">
        <v>44985</v>
      </c>
      <c r="E28" s="69">
        <v>45016</v>
      </c>
      <c r="F28" s="69">
        <v>45046</v>
      </c>
      <c r="G28" s="69">
        <v>45077</v>
      </c>
      <c r="H28" s="69">
        <v>45107</v>
      </c>
      <c r="I28" s="69">
        <v>45138</v>
      </c>
      <c r="J28" s="69">
        <v>45169</v>
      </c>
      <c r="K28" s="69">
        <v>45199</v>
      </c>
    </row>
    <row r="29" spans="1:11" ht="15.75" thickBot="1" x14ac:dyDescent="0.25">
      <c r="A29" s="2" t="s">
        <v>4</v>
      </c>
      <c r="C29" s="71">
        <v>130000</v>
      </c>
      <c r="D29" s="71">
        <v>103000</v>
      </c>
      <c r="E29" s="71">
        <v>485000</v>
      </c>
      <c r="F29" s="71">
        <v>270000</v>
      </c>
      <c r="G29" s="71">
        <v>570000</v>
      </c>
      <c r="H29" s="71">
        <v>677500</v>
      </c>
      <c r="I29" s="71">
        <v>538010</v>
      </c>
      <c r="J29" s="71">
        <v>137500</v>
      </c>
      <c r="K29" s="71">
        <v>85000</v>
      </c>
    </row>
    <row r="30" spans="1:11" ht="30" x14ac:dyDescent="0.2">
      <c r="A30" s="2" t="s">
        <v>160</v>
      </c>
    </row>
    <row r="31" spans="1:11" s="42" customFormat="1" ht="84.2" customHeight="1" x14ac:dyDescent="0.2">
      <c r="A31" s="23" t="s">
        <v>161</v>
      </c>
      <c r="C31" s="83"/>
      <c r="D31" s="83"/>
      <c r="E31" s="83"/>
      <c r="F31" s="83"/>
      <c r="G31" s="83"/>
      <c r="H31" s="83"/>
      <c r="I31" s="83"/>
      <c r="J31" s="83"/>
      <c r="K31" s="83"/>
    </row>
    <row r="33" spans="1:11" ht="15.75" thickBot="1" x14ac:dyDescent="0.3"/>
    <row r="34" spans="1:11" ht="15.75" thickBot="1" x14ac:dyDescent="0.25">
      <c r="A34" s="1" t="s">
        <v>162</v>
      </c>
      <c r="C34" s="69">
        <v>44957</v>
      </c>
      <c r="D34" s="69">
        <v>44985</v>
      </c>
      <c r="E34" s="69">
        <v>45016</v>
      </c>
      <c r="F34" s="69">
        <v>45046</v>
      </c>
      <c r="G34" s="69">
        <v>45077</v>
      </c>
      <c r="H34" s="69">
        <v>45107</v>
      </c>
      <c r="I34" s="69">
        <v>45138</v>
      </c>
      <c r="J34" s="69">
        <v>45169</v>
      </c>
      <c r="K34" s="69">
        <v>45199</v>
      </c>
    </row>
    <row r="35" spans="1:11" ht="15.75" thickBot="1" x14ac:dyDescent="0.25">
      <c r="A35" s="2" t="s">
        <v>4</v>
      </c>
      <c r="C35" s="71">
        <v>264744</v>
      </c>
      <c r="D35" s="71">
        <v>237846</v>
      </c>
      <c r="E35" s="71">
        <v>254536</v>
      </c>
      <c r="F35" s="71">
        <v>293114</v>
      </c>
      <c r="G35" s="71">
        <v>282551</v>
      </c>
      <c r="H35" s="71">
        <v>261285</v>
      </c>
      <c r="I35" s="71">
        <v>267492</v>
      </c>
      <c r="J35" s="71">
        <v>265772</v>
      </c>
      <c r="K35" s="71">
        <v>273309</v>
      </c>
    </row>
    <row r="36" spans="1:11" ht="30" x14ac:dyDescent="0.2">
      <c r="A36" s="23" t="s">
        <v>163</v>
      </c>
    </row>
    <row r="37" spans="1:11" s="42" customFormat="1" x14ac:dyDescent="0.2">
      <c r="A37" s="23"/>
      <c r="C37" s="83"/>
      <c r="D37" s="83"/>
      <c r="E37" s="83"/>
      <c r="F37" s="83"/>
      <c r="G37" s="83"/>
      <c r="H37" s="83"/>
      <c r="I37" s="83"/>
      <c r="J37" s="83"/>
      <c r="K37" s="83"/>
    </row>
    <row r="38" spans="1:11" s="42" customFormat="1" x14ac:dyDescent="0.2">
      <c r="A38" s="23"/>
      <c r="C38" s="83"/>
      <c r="D38" s="83"/>
      <c r="E38" s="83"/>
      <c r="F38" s="83"/>
      <c r="G38" s="83"/>
      <c r="H38" s="83"/>
      <c r="I38" s="83"/>
      <c r="J38" s="83"/>
      <c r="K38" s="83"/>
    </row>
    <row r="39" spans="1:11" ht="15.75" thickBot="1" x14ac:dyDescent="0.25">
      <c r="A39" s="7" t="s">
        <v>0</v>
      </c>
      <c r="C39" s="53"/>
      <c r="D39" s="85"/>
      <c r="E39" s="85"/>
      <c r="F39" s="85"/>
      <c r="G39" s="85"/>
      <c r="H39" s="85"/>
      <c r="I39" s="85"/>
    </row>
    <row r="40" spans="1:11" ht="45.75" thickBot="1" x14ac:dyDescent="0.25">
      <c r="A40" s="8" t="s">
        <v>1</v>
      </c>
      <c r="C40" s="125"/>
      <c r="D40" s="126"/>
      <c r="E40" s="126"/>
      <c r="F40" s="126"/>
      <c r="G40" s="126"/>
      <c r="H40" s="126"/>
      <c r="I40" s="127"/>
    </row>
  </sheetData>
  <mergeCells count="2">
    <mergeCell ref="A5:A6"/>
    <mergeCell ref="C40:I40"/>
  </mergeCells>
  <pageMargins left="0.70866141732283472" right="0.70866141732283472" top="0.74803149606299213" bottom="0.74803149606299213" header="0.31496062992125984" footer="0.31496062992125984"/>
  <pageSetup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403"/>
  <sheetViews>
    <sheetView zoomScale="80" zoomScaleNormal="80" workbookViewId="0">
      <pane ySplit="2" topLeftCell="A87" activePane="bottomLeft" state="frozen"/>
      <selection activeCell="A5" sqref="A5"/>
      <selection pane="bottomLeft" activeCell="F385" sqref="F385"/>
    </sheetView>
  </sheetViews>
  <sheetFormatPr baseColWidth="10" defaultColWidth="11" defaultRowHeight="15" x14ac:dyDescent="0.25"/>
  <cols>
    <col min="1" max="1" width="66.85546875" style="21" customWidth="1"/>
    <col min="2" max="2" width="5.140625" style="20" customWidth="1"/>
    <col min="3" max="11" width="15.85546875" style="64" customWidth="1"/>
    <col min="12" max="16384" width="11" style="20"/>
  </cols>
  <sheetData>
    <row r="1" spans="1:11" ht="23.25" x14ac:dyDescent="0.2">
      <c r="A1" s="48" t="s">
        <v>310</v>
      </c>
    </row>
    <row r="2" spans="1:11" ht="15.75" thickBot="1" x14ac:dyDescent="0.3"/>
    <row r="3" spans="1:11" ht="31.5" customHeight="1" thickBot="1" x14ac:dyDescent="0.25">
      <c r="A3" s="1" t="s">
        <v>311</v>
      </c>
      <c r="C3" s="69">
        <v>44957</v>
      </c>
      <c r="D3" s="69">
        <v>44985</v>
      </c>
      <c r="E3" s="69">
        <v>45016</v>
      </c>
      <c r="F3" s="69">
        <v>45046</v>
      </c>
      <c r="G3" s="69">
        <v>45077</v>
      </c>
      <c r="H3" s="69">
        <v>45107</v>
      </c>
      <c r="I3" s="69">
        <v>45138</v>
      </c>
      <c r="J3" s="69">
        <v>45169</v>
      </c>
      <c r="K3" s="69">
        <v>45199</v>
      </c>
    </row>
    <row r="4" spans="1:11" ht="15.75" thickBot="1" x14ac:dyDescent="0.25">
      <c r="A4" s="2" t="s">
        <v>4</v>
      </c>
      <c r="C4" s="73">
        <v>8</v>
      </c>
      <c r="D4" s="73">
        <v>8</v>
      </c>
      <c r="E4" s="73">
        <v>8</v>
      </c>
      <c r="F4" s="73">
        <v>8</v>
      </c>
      <c r="G4" s="73">
        <v>8</v>
      </c>
      <c r="H4" s="73">
        <v>8</v>
      </c>
      <c r="I4" s="73">
        <v>8</v>
      </c>
      <c r="J4" s="73">
        <v>8</v>
      </c>
      <c r="K4" s="73">
        <v>8</v>
      </c>
    </row>
    <row r="5" spans="1:11" ht="75" x14ac:dyDescent="0.2">
      <c r="A5" s="23" t="s">
        <v>312</v>
      </c>
    </row>
    <row r="6" spans="1:11" x14ac:dyDescent="0.2">
      <c r="A6" s="43" t="s">
        <v>108</v>
      </c>
    </row>
    <row r="7" spans="1:11" x14ac:dyDescent="0.2">
      <c r="A7" s="23" t="s">
        <v>313</v>
      </c>
    </row>
    <row r="9" spans="1:11" ht="15.75" thickBot="1" x14ac:dyDescent="0.3"/>
    <row r="10" spans="1:11" ht="45.75" thickBot="1" x14ac:dyDescent="0.25">
      <c r="A10" s="1" t="s">
        <v>314</v>
      </c>
      <c r="C10" s="69">
        <v>44957</v>
      </c>
      <c r="D10" s="69">
        <v>44985</v>
      </c>
      <c r="E10" s="69">
        <v>45016</v>
      </c>
      <c r="F10" s="69">
        <v>45046</v>
      </c>
      <c r="G10" s="69">
        <v>45077</v>
      </c>
      <c r="H10" s="69">
        <v>45107</v>
      </c>
      <c r="I10" s="69">
        <v>45138</v>
      </c>
      <c r="J10" s="69">
        <v>45169</v>
      </c>
      <c r="K10" s="69">
        <v>45199</v>
      </c>
    </row>
    <row r="11" spans="1:11" ht="15.75" thickBot="1" x14ac:dyDescent="0.25">
      <c r="A11" s="2" t="s">
        <v>4</v>
      </c>
      <c r="C11" s="71">
        <v>531568</v>
      </c>
      <c r="D11" s="71">
        <v>532572</v>
      </c>
      <c r="E11" s="71">
        <v>531500</v>
      </c>
      <c r="F11" s="71">
        <v>532068</v>
      </c>
      <c r="G11" s="71">
        <v>532348</v>
      </c>
      <c r="H11" s="71">
        <v>532608</v>
      </c>
      <c r="I11" s="71">
        <v>532776</v>
      </c>
      <c r="J11" s="71">
        <v>532744</v>
      </c>
      <c r="K11" s="71">
        <v>533028</v>
      </c>
    </row>
    <row r="12" spans="1:11" ht="30" x14ac:dyDescent="0.2">
      <c r="A12" s="23" t="s">
        <v>315</v>
      </c>
    </row>
    <row r="14" spans="1:11" ht="15.75" thickBot="1" x14ac:dyDescent="0.3"/>
    <row r="15" spans="1:11" ht="15.75" thickBot="1" x14ac:dyDescent="0.25">
      <c r="A15" s="1" t="s">
        <v>316</v>
      </c>
      <c r="C15" s="69">
        <v>44957</v>
      </c>
      <c r="D15" s="69">
        <v>44985</v>
      </c>
      <c r="E15" s="69">
        <v>45016</v>
      </c>
      <c r="F15" s="69">
        <v>45046</v>
      </c>
      <c r="G15" s="69">
        <v>45077</v>
      </c>
      <c r="H15" s="69">
        <v>45107</v>
      </c>
      <c r="I15" s="69">
        <v>45138</v>
      </c>
      <c r="J15" s="69">
        <v>45169</v>
      </c>
      <c r="K15" s="69">
        <v>45199</v>
      </c>
    </row>
    <row r="16" spans="1:11" ht="15.75" thickBot="1" x14ac:dyDescent="0.25">
      <c r="A16" s="2" t="s">
        <v>4</v>
      </c>
      <c r="C16" s="74">
        <v>37080</v>
      </c>
      <c r="D16" s="74">
        <v>36809</v>
      </c>
      <c r="E16" s="74">
        <v>32285</v>
      </c>
      <c r="F16" s="74">
        <v>32409</v>
      </c>
      <c r="G16" s="74">
        <v>31928</v>
      </c>
      <c r="H16" s="74">
        <v>35044.922500000001</v>
      </c>
      <c r="I16" s="74">
        <v>32033</v>
      </c>
      <c r="J16" s="74">
        <v>31485</v>
      </c>
      <c r="K16" s="74">
        <v>32519</v>
      </c>
    </row>
    <row r="17" spans="1:11" x14ac:dyDescent="0.2">
      <c r="A17" s="23" t="s">
        <v>317</v>
      </c>
    </row>
    <row r="18" spans="1:11" x14ac:dyDescent="0.2">
      <c r="A18" s="43" t="s">
        <v>108</v>
      </c>
    </row>
    <row r="19" spans="1:11" x14ac:dyDescent="0.2">
      <c r="A19" s="23" t="s">
        <v>313</v>
      </c>
    </row>
    <row r="21" spans="1:11" ht="15.75" thickBot="1" x14ac:dyDescent="0.3"/>
    <row r="22" spans="1:11" ht="15.75" thickBot="1" x14ac:dyDescent="0.25">
      <c r="A22" s="1" t="s">
        <v>318</v>
      </c>
      <c r="C22" s="69">
        <v>44957</v>
      </c>
      <c r="D22" s="69">
        <v>44985</v>
      </c>
      <c r="E22" s="69">
        <v>45016</v>
      </c>
      <c r="F22" s="69">
        <v>45046</v>
      </c>
      <c r="G22" s="69">
        <v>45077</v>
      </c>
      <c r="H22" s="69">
        <v>45107</v>
      </c>
      <c r="I22" s="69">
        <v>45138</v>
      </c>
      <c r="J22" s="69">
        <v>45169</v>
      </c>
      <c r="K22" s="69">
        <v>45199</v>
      </c>
    </row>
    <row r="23" spans="1:11" ht="15.75" thickBot="1" x14ac:dyDescent="0.25">
      <c r="A23" s="2" t="s">
        <v>4</v>
      </c>
      <c r="C23" s="74">
        <v>90407</v>
      </c>
      <c r="D23" s="74">
        <v>90957</v>
      </c>
      <c r="E23" s="74">
        <v>95324</v>
      </c>
      <c r="F23" s="74">
        <v>95633</v>
      </c>
      <c r="G23" s="74">
        <v>95931</v>
      </c>
      <c r="H23" s="74">
        <v>93090.077499999985</v>
      </c>
      <c r="I23" s="74">
        <v>96097</v>
      </c>
      <c r="J23" s="74">
        <v>96732</v>
      </c>
      <c r="K23" s="74">
        <v>95498</v>
      </c>
    </row>
    <row r="24" spans="1:11" x14ac:dyDescent="0.2">
      <c r="A24" s="23" t="s">
        <v>319</v>
      </c>
    </row>
    <row r="25" spans="1:11" x14ac:dyDescent="0.2">
      <c r="A25" s="43" t="s">
        <v>108</v>
      </c>
      <c r="G25" s="80"/>
      <c r="I25" s="80"/>
      <c r="K25" s="80"/>
    </row>
    <row r="26" spans="1:11" x14ac:dyDescent="0.2">
      <c r="A26" s="23" t="s">
        <v>320</v>
      </c>
      <c r="D26" s="88"/>
      <c r="E26" s="80"/>
    </row>
    <row r="28" spans="1:11" ht="15.75" thickBot="1" x14ac:dyDescent="0.3"/>
    <row r="29" spans="1:11" ht="15.75" thickBot="1" x14ac:dyDescent="0.25">
      <c r="A29" s="6" t="s">
        <v>321</v>
      </c>
      <c r="C29" s="69">
        <v>44957</v>
      </c>
      <c r="D29" s="69">
        <v>44985</v>
      </c>
      <c r="E29" s="69">
        <v>45016</v>
      </c>
      <c r="F29" s="69">
        <v>45046</v>
      </c>
      <c r="G29" s="69">
        <v>45077</v>
      </c>
      <c r="H29" s="69">
        <v>45107</v>
      </c>
      <c r="I29" s="69">
        <v>45138</v>
      </c>
      <c r="J29" s="69">
        <v>45169</v>
      </c>
      <c r="K29" s="69">
        <v>45199</v>
      </c>
    </row>
    <row r="30" spans="1:11" ht="15.75" thickBot="1" x14ac:dyDescent="0.25">
      <c r="A30" s="2" t="s">
        <v>4</v>
      </c>
      <c r="C30" s="74">
        <f>C16+C23</f>
        <v>127487</v>
      </c>
      <c r="D30" s="74">
        <f t="shared" ref="D30:K30" si="0">D16+D23</f>
        <v>127766</v>
      </c>
      <c r="E30" s="74">
        <f t="shared" si="0"/>
        <v>127609</v>
      </c>
      <c r="F30" s="74">
        <f t="shared" si="0"/>
        <v>128042</v>
      </c>
      <c r="G30" s="74">
        <f t="shared" si="0"/>
        <v>127859</v>
      </c>
      <c r="H30" s="74">
        <f t="shared" si="0"/>
        <v>128134.99999999999</v>
      </c>
      <c r="I30" s="74">
        <f t="shared" si="0"/>
        <v>128130</v>
      </c>
      <c r="J30" s="74">
        <f t="shared" si="0"/>
        <v>128217</v>
      </c>
      <c r="K30" s="74">
        <f t="shared" si="0"/>
        <v>128017</v>
      </c>
    </row>
    <row r="31" spans="1:11" ht="30" x14ac:dyDescent="0.2">
      <c r="A31" s="23" t="s">
        <v>322</v>
      </c>
    </row>
    <row r="32" spans="1:11" ht="15.75" thickBot="1" x14ac:dyDescent="0.3"/>
    <row r="33" spans="1:11" ht="15.75" thickBot="1" x14ac:dyDescent="0.25">
      <c r="A33" s="1" t="s">
        <v>323</v>
      </c>
      <c r="C33" s="69">
        <v>44957</v>
      </c>
      <c r="D33" s="69">
        <v>44985</v>
      </c>
      <c r="E33" s="69">
        <v>45016</v>
      </c>
      <c r="F33" s="69">
        <v>45046</v>
      </c>
      <c r="G33" s="69">
        <v>45077</v>
      </c>
      <c r="H33" s="69">
        <v>45107</v>
      </c>
      <c r="I33" s="69">
        <v>45138</v>
      </c>
      <c r="J33" s="69">
        <v>45169</v>
      </c>
      <c r="K33" s="69">
        <v>45199</v>
      </c>
    </row>
    <row r="34" spans="1:11" ht="15.75" thickBot="1" x14ac:dyDescent="0.25">
      <c r="A34" s="2" t="s">
        <v>4</v>
      </c>
      <c r="C34" s="71">
        <v>112106</v>
      </c>
      <c r="D34" s="71">
        <v>112354</v>
      </c>
      <c r="E34" s="71">
        <v>112089</v>
      </c>
      <c r="F34" s="71">
        <v>112423</v>
      </c>
      <c r="G34" s="71">
        <v>112151</v>
      </c>
      <c r="H34" s="71">
        <v>112294</v>
      </c>
      <c r="I34" s="71">
        <v>112206</v>
      </c>
      <c r="J34" s="71">
        <v>112079</v>
      </c>
      <c r="K34" s="71">
        <v>111851</v>
      </c>
    </row>
    <row r="35" spans="1:11" ht="30" x14ac:dyDescent="0.2">
      <c r="A35" s="2" t="s">
        <v>324</v>
      </c>
      <c r="H35" s="80"/>
      <c r="J35" s="80"/>
    </row>
    <row r="36" spans="1:11" ht="60" x14ac:dyDescent="0.2">
      <c r="A36" s="23" t="s">
        <v>325</v>
      </c>
    </row>
    <row r="37" spans="1:11" x14ac:dyDescent="0.2">
      <c r="A37" s="23" t="s">
        <v>313</v>
      </c>
    </row>
    <row r="39" spans="1:11" ht="15.75" thickBot="1" x14ac:dyDescent="0.3"/>
    <row r="40" spans="1:11" ht="27.75" customHeight="1" thickBot="1" x14ac:dyDescent="0.25">
      <c r="A40" s="1" t="s">
        <v>326</v>
      </c>
      <c r="C40" s="69">
        <v>44957</v>
      </c>
      <c r="D40" s="69">
        <v>44985</v>
      </c>
      <c r="E40" s="69">
        <v>45016</v>
      </c>
      <c r="F40" s="69">
        <v>45046</v>
      </c>
      <c r="G40" s="69">
        <v>45077</v>
      </c>
      <c r="H40" s="69">
        <v>45107</v>
      </c>
      <c r="I40" s="69">
        <v>45138</v>
      </c>
      <c r="J40" s="69">
        <v>45169</v>
      </c>
      <c r="K40" s="69">
        <v>45199</v>
      </c>
    </row>
    <row r="41" spans="1:11" ht="15.75" thickBot="1" x14ac:dyDescent="0.25">
      <c r="A41" s="2" t="s">
        <v>4</v>
      </c>
      <c r="C41" s="71">
        <v>2836</v>
      </c>
      <c r="D41" s="71">
        <v>2820</v>
      </c>
      <c r="E41" s="71">
        <v>2834</v>
      </c>
      <c r="F41" s="71">
        <v>2832</v>
      </c>
      <c r="G41" s="71">
        <v>2843</v>
      </c>
      <c r="H41" s="71">
        <v>2835</v>
      </c>
      <c r="I41" s="71">
        <v>2809</v>
      </c>
      <c r="J41" s="71">
        <v>2751</v>
      </c>
      <c r="K41" s="71">
        <v>2751</v>
      </c>
    </row>
    <row r="42" spans="1:11" ht="30" x14ac:dyDescent="0.2">
      <c r="A42" s="2" t="s">
        <v>327</v>
      </c>
      <c r="F42" s="80"/>
    </row>
    <row r="43" spans="1:11" ht="75" x14ac:dyDescent="0.2">
      <c r="A43" s="23" t="s">
        <v>328</v>
      </c>
      <c r="D43" s="80"/>
      <c r="F43" s="80"/>
      <c r="H43" s="80"/>
      <c r="J43" s="80"/>
    </row>
    <row r="45" spans="1:11" ht="15.75" thickBot="1" x14ac:dyDescent="0.3"/>
    <row r="46" spans="1:11" ht="15.75" thickBot="1" x14ac:dyDescent="0.25">
      <c r="A46" s="1" t="s">
        <v>329</v>
      </c>
      <c r="C46" s="69">
        <v>44957</v>
      </c>
      <c r="D46" s="69">
        <v>44985</v>
      </c>
      <c r="E46" s="69">
        <v>45016</v>
      </c>
      <c r="F46" s="69">
        <v>45046</v>
      </c>
      <c r="G46" s="69">
        <v>45077</v>
      </c>
      <c r="H46" s="69">
        <v>45107</v>
      </c>
      <c r="I46" s="69">
        <v>45138</v>
      </c>
      <c r="J46" s="69">
        <v>45169</v>
      </c>
      <c r="K46" s="69">
        <v>45199</v>
      </c>
    </row>
    <row r="47" spans="1:11" ht="15.75" thickBot="1" x14ac:dyDescent="0.25">
      <c r="A47" s="2" t="s">
        <v>4</v>
      </c>
      <c r="C47" s="71">
        <v>7172</v>
      </c>
      <c r="D47" s="71">
        <v>7189</v>
      </c>
      <c r="E47" s="71">
        <v>7272</v>
      </c>
      <c r="F47" s="71">
        <v>7302</v>
      </c>
      <c r="G47" s="71">
        <v>7317</v>
      </c>
      <c r="H47" s="71">
        <v>7391</v>
      </c>
      <c r="I47" s="71">
        <v>7420</v>
      </c>
      <c r="J47" s="71">
        <v>7479</v>
      </c>
      <c r="K47" s="71">
        <v>7490</v>
      </c>
    </row>
    <row r="48" spans="1:11" ht="30" x14ac:dyDescent="0.2">
      <c r="A48" s="2" t="s">
        <v>324</v>
      </c>
    </row>
    <row r="49" spans="1:11" ht="60" x14ac:dyDescent="0.2">
      <c r="A49" s="23" t="s">
        <v>330</v>
      </c>
    </row>
    <row r="50" spans="1:11" x14ac:dyDescent="0.2">
      <c r="A50" s="23" t="s">
        <v>313</v>
      </c>
    </row>
    <row r="52" spans="1:11" ht="15.75" thickBot="1" x14ac:dyDescent="0.3"/>
    <row r="53" spans="1:11" ht="15.75" thickBot="1" x14ac:dyDescent="0.25">
      <c r="A53" s="1" t="s">
        <v>331</v>
      </c>
      <c r="C53" s="69">
        <v>44957</v>
      </c>
      <c r="D53" s="69">
        <v>44985</v>
      </c>
      <c r="E53" s="69">
        <v>45016</v>
      </c>
      <c r="F53" s="69">
        <v>45046</v>
      </c>
      <c r="G53" s="69">
        <v>45077</v>
      </c>
      <c r="H53" s="69">
        <v>45107</v>
      </c>
      <c r="I53" s="69">
        <v>45138</v>
      </c>
      <c r="J53" s="69">
        <v>45169</v>
      </c>
      <c r="K53" s="69">
        <v>45199</v>
      </c>
    </row>
    <row r="54" spans="1:11" ht="15.75" thickBot="1" x14ac:dyDescent="0.25">
      <c r="A54" s="2" t="s">
        <v>4</v>
      </c>
      <c r="C54" s="73">
        <v>510</v>
      </c>
      <c r="D54" s="73">
        <v>520</v>
      </c>
      <c r="E54" s="73">
        <v>535</v>
      </c>
      <c r="F54" s="73">
        <v>540</v>
      </c>
      <c r="G54" s="73">
        <v>538</v>
      </c>
      <c r="H54" s="73">
        <v>555</v>
      </c>
      <c r="I54" s="73">
        <v>553</v>
      </c>
      <c r="J54" s="73">
        <v>557</v>
      </c>
      <c r="K54" s="73">
        <v>559</v>
      </c>
    </row>
    <row r="55" spans="1:11" ht="30" x14ac:dyDescent="0.2">
      <c r="A55" s="2" t="s">
        <v>324</v>
      </c>
    </row>
    <row r="56" spans="1:11" ht="105" x14ac:dyDescent="0.2">
      <c r="A56" s="4" t="s">
        <v>332</v>
      </c>
    </row>
    <row r="57" spans="1:11" x14ac:dyDescent="0.2">
      <c r="A57" s="4" t="s">
        <v>313</v>
      </c>
    </row>
    <row r="59" spans="1:11" ht="15.75" thickBot="1" x14ac:dyDescent="0.3"/>
    <row r="60" spans="1:11" ht="15.75" thickBot="1" x14ac:dyDescent="0.25">
      <c r="A60" s="1" t="s">
        <v>333</v>
      </c>
      <c r="C60" s="69">
        <v>44957</v>
      </c>
      <c r="D60" s="69">
        <v>44985</v>
      </c>
      <c r="E60" s="69">
        <v>45016</v>
      </c>
      <c r="F60" s="69">
        <v>45046</v>
      </c>
      <c r="G60" s="69">
        <v>45077</v>
      </c>
      <c r="H60" s="69">
        <v>45107</v>
      </c>
      <c r="I60" s="69">
        <v>45138</v>
      </c>
      <c r="J60" s="69">
        <v>45169</v>
      </c>
      <c r="K60" s="69">
        <v>45199</v>
      </c>
    </row>
    <row r="61" spans="1:11" ht="15.75" thickBot="1" x14ac:dyDescent="0.25">
      <c r="A61" s="2" t="s">
        <v>4</v>
      </c>
      <c r="C61" s="71">
        <v>7398</v>
      </c>
      <c r="D61" s="71">
        <v>7402</v>
      </c>
      <c r="E61" s="71">
        <v>7412</v>
      </c>
      <c r="F61" s="71">
        <v>7475</v>
      </c>
      <c r="G61" s="71">
        <v>7547</v>
      </c>
      <c r="H61" s="71">
        <v>7590</v>
      </c>
      <c r="I61" s="71">
        <v>7645</v>
      </c>
      <c r="J61" s="71">
        <v>7797</v>
      </c>
      <c r="K61" s="71">
        <v>7812</v>
      </c>
    </row>
    <row r="62" spans="1:11" ht="30" x14ac:dyDescent="0.2">
      <c r="A62" s="2" t="s">
        <v>324</v>
      </c>
    </row>
    <row r="63" spans="1:11" ht="60" x14ac:dyDescent="0.2">
      <c r="A63" s="23" t="s">
        <v>334</v>
      </c>
    </row>
    <row r="64" spans="1:11" x14ac:dyDescent="0.2">
      <c r="A64" s="23" t="s">
        <v>313</v>
      </c>
    </row>
    <row r="65" spans="1:11" ht="15.75" thickBot="1" x14ac:dyDescent="0.3"/>
    <row r="66" spans="1:11" ht="15.75" thickBot="1" x14ac:dyDescent="0.25">
      <c r="A66" s="1" t="s">
        <v>335</v>
      </c>
      <c r="C66" s="69">
        <v>44957</v>
      </c>
      <c r="D66" s="69">
        <v>44985</v>
      </c>
      <c r="E66" s="69">
        <v>45016</v>
      </c>
      <c r="F66" s="69">
        <v>45046</v>
      </c>
      <c r="G66" s="69">
        <v>45077</v>
      </c>
      <c r="H66" s="69">
        <v>45107</v>
      </c>
      <c r="I66" s="69">
        <v>45138</v>
      </c>
      <c r="J66" s="69">
        <v>45169</v>
      </c>
      <c r="K66" s="69">
        <v>45199</v>
      </c>
    </row>
    <row r="67" spans="1:11" ht="15.75" thickBot="1" x14ac:dyDescent="0.25">
      <c r="A67" s="2" t="s">
        <v>4</v>
      </c>
      <c r="C67" s="73">
        <v>301</v>
      </c>
      <c r="D67" s="73">
        <v>301</v>
      </c>
      <c r="E67" s="73">
        <v>301</v>
      </c>
      <c r="F67" s="73">
        <v>302</v>
      </c>
      <c r="G67" s="73">
        <v>306</v>
      </c>
      <c r="H67" s="73">
        <v>305</v>
      </c>
      <c r="I67" s="73">
        <v>306</v>
      </c>
      <c r="J67" s="73">
        <v>305</v>
      </c>
      <c r="K67" s="73">
        <v>305</v>
      </c>
    </row>
    <row r="68" spans="1:11" ht="30" x14ac:dyDescent="0.2">
      <c r="A68" s="2" t="s">
        <v>324</v>
      </c>
    </row>
    <row r="69" spans="1:11" ht="45" x14ac:dyDescent="0.2">
      <c r="A69" s="23" t="s">
        <v>336</v>
      </c>
    </row>
    <row r="70" spans="1:11" x14ac:dyDescent="0.2">
      <c r="A70" s="23" t="s">
        <v>313</v>
      </c>
    </row>
    <row r="73" spans="1:11" x14ac:dyDescent="0.2">
      <c r="A73" s="6" t="s">
        <v>337</v>
      </c>
      <c r="C73" s="44"/>
      <c r="D73" s="44"/>
      <c r="E73" s="44"/>
      <c r="F73" s="80"/>
      <c r="G73" s="80"/>
      <c r="H73" s="80"/>
      <c r="I73" s="80"/>
      <c r="J73" s="80"/>
      <c r="K73" s="80"/>
    </row>
    <row r="74" spans="1:11" ht="30" x14ac:dyDescent="0.2">
      <c r="A74" s="27" t="s">
        <v>338</v>
      </c>
    </row>
    <row r="75" spans="1:11" ht="15.75" thickBot="1" x14ac:dyDescent="0.3"/>
    <row r="76" spans="1:11" ht="15.75" thickBot="1" x14ac:dyDescent="0.25">
      <c r="A76" s="1" t="s">
        <v>339</v>
      </c>
      <c r="C76" s="69">
        <v>44957</v>
      </c>
      <c r="D76" s="69">
        <v>44985</v>
      </c>
      <c r="E76" s="69">
        <v>45016</v>
      </c>
      <c r="F76" s="69">
        <v>45046</v>
      </c>
      <c r="G76" s="69">
        <v>45077</v>
      </c>
      <c r="H76" s="69">
        <v>45107</v>
      </c>
      <c r="I76" s="69">
        <v>45138</v>
      </c>
      <c r="J76" s="69">
        <v>45169</v>
      </c>
      <c r="K76" s="69">
        <v>45199</v>
      </c>
    </row>
    <row r="77" spans="1:11" ht="15.75" thickBot="1" x14ac:dyDescent="0.25">
      <c r="A77" s="2" t="s">
        <v>4</v>
      </c>
      <c r="C77" s="74">
        <v>107302</v>
      </c>
      <c r="D77" s="74">
        <v>107579</v>
      </c>
      <c r="E77" s="74">
        <v>107340</v>
      </c>
      <c r="F77" s="74">
        <v>107721</v>
      </c>
      <c r="G77" s="74">
        <v>107554</v>
      </c>
      <c r="H77" s="74">
        <v>108050</v>
      </c>
      <c r="I77" s="74">
        <v>107894</v>
      </c>
      <c r="J77" s="74">
        <v>107926</v>
      </c>
      <c r="K77" s="74">
        <v>107751</v>
      </c>
    </row>
    <row r="78" spans="1:11" ht="30" x14ac:dyDescent="0.2">
      <c r="A78" s="2" t="s">
        <v>340</v>
      </c>
      <c r="C78" s="53"/>
      <c r="D78" s="53"/>
      <c r="E78" s="53"/>
      <c r="F78" s="53"/>
      <c r="G78" s="53"/>
      <c r="H78" s="53"/>
      <c r="I78" s="53"/>
      <c r="J78" s="53"/>
      <c r="K78" s="53"/>
    </row>
    <row r="79" spans="1:11" ht="60" x14ac:dyDescent="0.2">
      <c r="A79" s="23" t="s">
        <v>513</v>
      </c>
      <c r="C79" s="53"/>
      <c r="D79" s="53"/>
      <c r="E79" s="53"/>
      <c r="F79" s="53"/>
      <c r="G79" s="53"/>
      <c r="H79" s="53"/>
      <c r="I79" s="53"/>
      <c r="J79" s="53"/>
      <c r="K79" s="53"/>
    </row>
    <row r="80" spans="1:11" ht="15.75" thickBot="1" x14ac:dyDescent="0.3">
      <c r="C80" s="53"/>
      <c r="D80" s="53"/>
      <c r="E80" s="53"/>
      <c r="F80" s="53"/>
      <c r="G80" s="53"/>
      <c r="H80" s="53"/>
      <c r="I80" s="53"/>
      <c r="J80" s="53"/>
      <c r="K80" s="53"/>
    </row>
    <row r="81" spans="1:11" ht="15.75" thickBot="1" x14ac:dyDescent="0.25">
      <c r="A81" s="1" t="s">
        <v>341</v>
      </c>
      <c r="C81" s="69">
        <v>44957</v>
      </c>
      <c r="D81" s="69">
        <v>44985</v>
      </c>
      <c r="E81" s="69">
        <v>45016</v>
      </c>
      <c r="F81" s="69">
        <v>45046</v>
      </c>
      <c r="G81" s="69">
        <v>45077</v>
      </c>
      <c r="H81" s="69">
        <v>45107</v>
      </c>
      <c r="I81" s="69">
        <v>45138</v>
      </c>
      <c r="J81" s="69">
        <v>45169</v>
      </c>
      <c r="K81" s="69">
        <v>45199</v>
      </c>
    </row>
    <row r="82" spans="1:11" ht="15.75" thickBot="1" x14ac:dyDescent="0.25">
      <c r="A82" s="2" t="s">
        <v>4</v>
      </c>
      <c r="C82" s="74">
        <v>7008</v>
      </c>
      <c r="D82" s="74">
        <v>7021</v>
      </c>
      <c r="E82" s="74">
        <v>7087</v>
      </c>
      <c r="F82" s="74">
        <v>7123</v>
      </c>
      <c r="G82" s="74">
        <v>7154</v>
      </c>
      <c r="H82" s="74">
        <v>7242</v>
      </c>
      <c r="I82" s="74">
        <v>7245</v>
      </c>
      <c r="J82" s="74">
        <v>7317</v>
      </c>
      <c r="K82" s="74">
        <v>7342</v>
      </c>
    </row>
    <row r="83" spans="1:11" ht="30" x14ac:dyDescent="0.2">
      <c r="A83" s="2" t="s">
        <v>342</v>
      </c>
      <c r="C83" s="53"/>
      <c r="D83" s="53"/>
      <c r="E83" s="53"/>
      <c r="F83" s="53"/>
      <c r="G83" s="53"/>
      <c r="H83" s="53"/>
      <c r="I83" s="53"/>
      <c r="J83" s="53"/>
      <c r="K83" s="53"/>
    </row>
    <row r="84" spans="1:11" ht="60" x14ac:dyDescent="0.2">
      <c r="A84" s="23" t="s">
        <v>514</v>
      </c>
      <c r="C84" s="53"/>
      <c r="D84" s="53"/>
      <c r="E84" s="53"/>
      <c r="F84" s="53"/>
      <c r="G84" s="53"/>
      <c r="H84" s="53"/>
      <c r="I84" s="53"/>
      <c r="J84" s="53"/>
      <c r="K84" s="53"/>
    </row>
    <row r="85" spans="1:11" ht="15.75" thickBot="1" x14ac:dyDescent="0.3">
      <c r="C85" s="53"/>
      <c r="D85" s="53"/>
      <c r="E85" s="53"/>
      <c r="F85" s="53"/>
      <c r="G85" s="53"/>
      <c r="H85" s="53"/>
      <c r="I85" s="53"/>
      <c r="J85" s="53"/>
      <c r="K85" s="53"/>
    </row>
    <row r="86" spans="1:11" ht="15.75" thickBot="1" x14ac:dyDescent="0.25">
      <c r="A86" s="1" t="s">
        <v>343</v>
      </c>
      <c r="C86" s="69">
        <v>44957</v>
      </c>
      <c r="D86" s="69">
        <v>44985</v>
      </c>
      <c r="E86" s="69">
        <v>45016</v>
      </c>
      <c r="F86" s="69">
        <v>45046</v>
      </c>
      <c r="G86" s="69">
        <v>45077</v>
      </c>
      <c r="H86" s="69">
        <v>45107</v>
      </c>
      <c r="I86" s="69">
        <v>45138</v>
      </c>
      <c r="J86" s="69">
        <v>45169</v>
      </c>
      <c r="K86" s="69">
        <v>45199</v>
      </c>
    </row>
    <row r="87" spans="1:11" ht="15.75" thickBot="1" x14ac:dyDescent="0.25">
      <c r="A87" s="2" t="s">
        <v>4</v>
      </c>
      <c r="C87" s="74">
        <v>509</v>
      </c>
      <c r="D87" s="74">
        <v>516</v>
      </c>
      <c r="E87" s="74">
        <v>531</v>
      </c>
      <c r="F87" s="74">
        <v>538</v>
      </c>
      <c r="G87" s="74">
        <v>537</v>
      </c>
      <c r="H87" s="74">
        <v>552</v>
      </c>
      <c r="I87" s="74">
        <v>549</v>
      </c>
      <c r="J87" s="74">
        <v>556</v>
      </c>
      <c r="K87" s="74">
        <v>558</v>
      </c>
    </row>
    <row r="88" spans="1:11" ht="30" x14ac:dyDescent="0.2">
      <c r="A88" s="2" t="s">
        <v>344</v>
      </c>
      <c r="C88" s="53"/>
      <c r="D88" s="53"/>
      <c r="E88" s="53"/>
      <c r="F88" s="53"/>
      <c r="G88" s="53"/>
      <c r="H88" s="53"/>
      <c r="I88" s="53"/>
      <c r="J88" s="53"/>
      <c r="K88" s="53"/>
    </row>
    <row r="89" spans="1:11" ht="60" x14ac:dyDescent="0.2">
      <c r="A89" s="23" t="s">
        <v>509</v>
      </c>
      <c r="C89" s="53"/>
      <c r="D89" s="53"/>
      <c r="E89" s="53"/>
      <c r="F89" s="53"/>
      <c r="G89" s="53"/>
      <c r="H89" s="53"/>
      <c r="I89" s="53"/>
      <c r="J89" s="53"/>
      <c r="K89" s="53"/>
    </row>
    <row r="90" spans="1:11" ht="15.75" thickBot="1" x14ac:dyDescent="0.3">
      <c r="C90" s="53"/>
      <c r="D90" s="53"/>
      <c r="E90" s="53"/>
      <c r="F90" s="53"/>
      <c r="G90" s="53"/>
      <c r="H90" s="53"/>
      <c r="I90" s="53"/>
      <c r="J90" s="53"/>
      <c r="K90" s="53"/>
    </row>
    <row r="91" spans="1:11" ht="15.75" thickBot="1" x14ac:dyDescent="0.25">
      <c r="A91" s="1" t="s">
        <v>345</v>
      </c>
      <c r="C91" s="69">
        <v>44957</v>
      </c>
      <c r="D91" s="69">
        <v>44985</v>
      </c>
      <c r="E91" s="69">
        <v>45016</v>
      </c>
      <c r="F91" s="69">
        <v>45046</v>
      </c>
      <c r="G91" s="69">
        <v>45077</v>
      </c>
      <c r="H91" s="69">
        <v>45107</v>
      </c>
      <c r="I91" s="69">
        <v>45138</v>
      </c>
      <c r="J91" s="69">
        <v>45169</v>
      </c>
      <c r="K91" s="69">
        <v>45199</v>
      </c>
    </row>
    <row r="92" spans="1:11" ht="15.75" thickBot="1" x14ac:dyDescent="0.25">
      <c r="A92" s="2" t="s">
        <v>4</v>
      </c>
      <c r="C92" s="74">
        <v>7090</v>
      </c>
      <c r="D92" s="74">
        <v>7096</v>
      </c>
      <c r="E92" s="74">
        <v>7102</v>
      </c>
      <c r="F92" s="74">
        <v>7162</v>
      </c>
      <c r="G92" s="74">
        <v>7233</v>
      </c>
      <c r="H92" s="74">
        <v>7291</v>
      </c>
      <c r="I92" s="74">
        <v>7337</v>
      </c>
      <c r="J92" s="74">
        <v>7487</v>
      </c>
      <c r="K92" s="74">
        <v>7502</v>
      </c>
    </row>
    <row r="93" spans="1:11" ht="30" x14ac:dyDescent="0.2">
      <c r="A93" s="2" t="s">
        <v>346</v>
      </c>
      <c r="C93" s="53"/>
      <c r="D93" s="53"/>
      <c r="E93" s="53"/>
      <c r="F93" s="53"/>
      <c r="G93" s="53"/>
      <c r="H93" s="53"/>
      <c r="I93" s="53"/>
      <c r="J93" s="53"/>
      <c r="K93" s="53"/>
    </row>
    <row r="94" spans="1:11" ht="60" x14ac:dyDescent="0.2">
      <c r="A94" s="23" t="s">
        <v>510</v>
      </c>
      <c r="C94" s="53"/>
      <c r="D94" s="53"/>
      <c r="E94" s="53"/>
      <c r="F94" s="53"/>
      <c r="G94" s="53"/>
      <c r="H94" s="53"/>
      <c r="I94" s="53"/>
      <c r="J94" s="53"/>
      <c r="K94" s="53"/>
    </row>
    <row r="95" spans="1:11" ht="15.75" thickBot="1" x14ac:dyDescent="0.3">
      <c r="C95" s="53"/>
      <c r="D95" s="53"/>
      <c r="E95" s="53"/>
      <c r="F95" s="53"/>
      <c r="G95" s="53"/>
      <c r="H95" s="53"/>
      <c r="I95" s="53"/>
      <c r="J95" s="53"/>
      <c r="K95" s="53"/>
    </row>
    <row r="96" spans="1:11" ht="15.75" thickBot="1" x14ac:dyDescent="0.25">
      <c r="A96" s="1" t="s">
        <v>347</v>
      </c>
      <c r="C96" s="69">
        <v>44957</v>
      </c>
      <c r="D96" s="69">
        <v>44985</v>
      </c>
      <c r="E96" s="69">
        <v>45016</v>
      </c>
      <c r="F96" s="69">
        <v>45046</v>
      </c>
      <c r="G96" s="69">
        <v>45077</v>
      </c>
      <c r="H96" s="69">
        <v>45107</v>
      </c>
      <c r="I96" s="69">
        <v>45138</v>
      </c>
      <c r="J96" s="69">
        <v>45169</v>
      </c>
      <c r="K96" s="69">
        <v>45199</v>
      </c>
    </row>
    <row r="97" spans="1:11" ht="15.75" thickBot="1" x14ac:dyDescent="0.25">
      <c r="A97" s="2" t="s">
        <v>4</v>
      </c>
      <c r="C97" s="74">
        <v>283</v>
      </c>
      <c r="D97" s="74">
        <v>284</v>
      </c>
      <c r="E97" s="74">
        <v>285</v>
      </c>
      <c r="F97" s="74">
        <v>286</v>
      </c>
      <c r="G97" s="74">
        <v>285</v>
      </c>
      <c r="H97" s="74">
        <v>287</v>
      </c>
      <c r="I97" s="74">
        <v>290</v>
      </c>
      <c r="J97" s="74">
        <v>295</v>
      </c>
      <c r="K97" s="74">
        <v>296</v>
      </c>
    </row>
    <row r="98" spans="1:11" ht="30" x14ac:dyDescent="0.2">
      <c r="A98" s="2" t="s">
        <v>348</v>
      </c>
      <c r="C98" s="53"/>
      <c r="D98" s="53"/>
      <c r="E98" s="53"/>
      <c r="F98" s="53"/>
      <c r="G98" s="53"/>
      <c r="H98" s="53"/>
      <c r="I98" s="53"/>
      <c r="J98" s="53"/>
      <c r="K98" s="53"/>
    </row>
    <row r="99" spans="1:11" ht="60" x14ac:dyDescent="0.2">
      <c r="A99" s="23" t="s">
        <v>511</v>
      </c>
      <c r="C99" s="53"/>
      <c r="D99" s="53"/>
      <c r="E99" s="53"/>
      <c r="F99" s="53"/>
      <c r="G99" s="53"/>
      <c r="H99" s="53"/>
      <c r="I99" s="53"/>
      <c r="J99" s="53"/>
      <c r="K99" s="53"/>
    </row>
    <row r="100" spans="1:11" ht="15.75" thickBot="1" x14ac:dyDescent="0.3">
      <c r="C100" s="53"/>
      <c r="D100" s="53"/>
      <c r="E100" s="53"/>
      <c r="F100" s="53"/>
      <c r="G100" s="53"/>
      <c r="H100" s="53"/>
      <c r="I100" s="53"/>
      <c r="J100" s="53"/>
      <c r="K100" s="53"/>
    </row>
    <row r="101" spans="1:11" ht="15.75" thickBot="1" x14ac:dyDescent="0.25">
      <c r="A101" s="6" t="s">
        <v>349</v>
      </c>
      <c r="C101" s="69">
        <v>44957</v>
      </c>
      <c r="D101" s="69">
        <v>44985</v>
      </c>
      <c r="E101" s="69">
        <v>45016</v>
      </c>
      <c r="F101" s="69">
        <v>45046</v>
      </c>
      <c r="G101" s="69">
        <v>45077</v>
      </c>
      <c r="H101" s="69">
        <v>45107</v>
      </c>
      <c r="I101" s="69">
        <v>45138</v>
      </c>
      <c r="J101" s="69">
        <v>45169</v>
      </c>
      <c r="K101" s="69">
        <v>45199</v>
      </c>
    </row>
    <row r="102" spans="1:11" ht="15.75" thickBot="1" x14ac:dyDescent="0.25">
      <c r="A102" s="2" t="s">
        <v>4</v>
      </c>
      <c r="C102" s="74">
        <f>C77+C82+C87+C92+C97</f>
        <v>122192</v>
      </c>
      <c r="D102" s="74">
        <f t="shared" ref="D102:K102" si="1">D77+D82+D87+D92+D97</f>
        <v>122496</v>
      </c>
      <c r="E102" s="74">
        <f t="shared" si="1"/>
        <v>122345</v>
      </c>
      <c r="F102" s="74">
        <f t="shared" si="1"/>
        <v>122830</v>
      </c>
      <c r="G102" s="74">
        <f t="shared" si="1"/>
        <v>122763</v>
      </c>
      <c r="H102" s="74">
        <f t="shared" si="1"/>
        <v>123422</v>
      </c>
      <c r="I102" s="74">
        <f t="shared" si="1"/>
        <v>123315</v>
      </c>
      <c r="J102" s="74">
        <f t="shared" si="1"/>
        <v>123581</v>
      </c>
      <c r="K102" s="74">
        <f t="shared" si="1"/>
        <v>123449</v>
      </c>
    </row>
    <row r="103" spans="1:11" ht="45" x14ac:dyDescent="0.2">
      <c r="A103" s="23" t="s">
        <v>512</v>
      </c>
      <c r="C103" s="53"/>
      <c r="D103" s="53"/>
      <c r="E103" s="53"/>
      <c r="F103" s="53"/>
      <c r="G103" s="53"/>
      <c r="H103" s="53"/>
      <c r="I103" s="53"/>
      <c r="J103" s="53"/>
      <c r="K103" s="53"/>
    </row>
    <row r="104" spans="1:11" ht="15.75" thickBot="1" x14ac:dyDescent="0.3">
      <c r="C104" s="53"/>
      <c r="D104" s="53"/>
      <c r="E104" s="53"/>
      <c r="F104" s="53"/>
      <c r="G104" s="53"/>
      <c r="H104" s="53"/>
      <c r="I104" s="53"/>
      <c r="J104" s="53"/>
      <c r="K104" s="53"/>
    </row>
    <row r="105" spans="1:11" ht="15.75" thickBot="1" x14ac:dyDescent="0.25">
      <c r="A105" s="1" t="s">
        <v>350</v>
      </c>
      <c r="C105" s="69">
        <v>44957</v>
      </c>
      <c r="D105" s="69">
        <v>44985</v>
      </c>
      <c r="E105" s="69">
        <v>45016</v>
      </c>
      <c r="F105" s="69">
        <v>45046</v>
      </c>
      <c r="G105" s="69">
        <v>45077</v>
      </c>
      <c r="H105" s="69">
        <v>45107</v>
      </c>
      <c r="I105" s="69">
        <v>45138</v>
      </c>
      <c r="J105" s="69">
        <v>45169</v>
      </c>
      <c r="K105" s="69">
        <v>45199</v>
      </c>
    </row>
    <row r="106" spans="1:11" ht="15.75" thickBot="1" x14ac:dyDescent="0.25">
      <c r="A106" s="2" t="s">
        <v>4</v>
      </c>
      <c r="C106" s="74">
        <v>106111</v>
      </c>
      <c r="D106" s="74">
        <v>106369</v>
      </c>
      <c r="E106" s="74">
        <v>106331</v>
      </c>
      <c r="F106" s="74">
        <v>106820</v>
      </c>
      <c r="G106" s="74">
        <v>106807</v>
      </c>
      <c r="H106" s="74">
        <v>107138</v>
      </c>
      <c r="I106" s="74">
        <v>107167</v>
      </c>
      <c r="J106" s="74">
        <v>107107</v>
      </c>
      <c r="K106" s="74">
        <v>106723</v>
      </c>
    </row>
    <row r="107" spans="1:11" ht="45" x14ac:dyDescent="0.2">
      <c r="A107" s="2" t="s">
        <v>351</v>
      </c>
      <c r="C107" s="53"/>
      <c r="D107" s="53"/>
      <c r="E107" s="53"/>
      <c r="F107" s="53"/>
      <c r="G107" s="53"/>
      <c r="H107" s="53"/>
      <c r="I107" s="53"/>
      <c r="J107" s="53"/>
      <c r="K107" s="53"/>
    </row>
    <row r="108" spans="1:11" ht="60" x14ac:dyDescent="0.2">
      <c r="A108" s="23" t="s">
        <v>515</v>
      </c>
      <c r="C108" s="53"/>
      <c r="D108" s="53"/>
      <c r="E108" s="53"/>
      <c r="F108" s="53"/>
      <c r="G108" s="53"/>
      <c r="H108" s="53"/>
      <c r="I108" s="53"/>
      <c r="J108" s="53"/>
      <c r="K108" s="53"/>
    </row>
    <row r="109" spans="1:11" x14ac:dyDescent="0.2">
      <c r="A109" s="36" t="s">
        <v>352</v>
      </c>
      <c r="C109" s="53"/>
      <c r="D109" s="53"/>
      <c r="E109" s="53"/>
      <c r="F109" s="53"/>
      <c r="G109" s="53"/>
      <c r="H109" s="53"/>
      <c r="I109" s="53"/>
      <c r="J109" s="53"/>
      <c r="K109" s="53"/>
    </row>
    <row r="110" spans="1:11" ht="15.75" thickBot="1" x14ac:dyDescent="0.3">
      <c r="C110" s="53"/>
      <c r="D110" s="53"/>
      <c r="E110" s="53"/>
      <c r="F110" s="53"/>
      <c r="G110" s="53"/>
      <c r="H110" s="53"/>
      <c r="I110" s="53"/>
      <c r="J110" s="53"/>
      <c r="K110" s="53"/>
    </row>
    <row r="111" spans="1:11" ht="15.75" thickBot="1" x14ac:dyDescent="0.25">
      <c r="A111" s="1" t="s">
        <v>353</v>
      </c>
      <c r="C111" s="69">
        <v>44957</v>
      </c>
      <c r="D111" s="69">
        <v>44985</v>
      </c>
      <c r="E111" s="69">
        <v>45016</v>
      </c>
      <c r="F111" s="69">
        <v>45046</v>
      </c>
      <c r="G111" s="69">
        <v>45077</v>
      </c>
      <c r="H111" s="69">
        <v>45107</v>
      </c>
      <c r="I111" s="69">
        <v>45138</v>
      </c>
      <c r="J111" s="69">
        <v>45169</v>
      </c>
      <c r="K111" s="69">
        <v>45199</v>
      </c>
    </row>
    <row r="112" spans="1:11" ht="15.75" thickBot="1" x14ac:dyDescent="0.25">
      <c r="A112" s="2" t="s">
        <v>4</v>
      </c>
      <c r="C112" s="74">
        <v>6926</v>
      </c>
      <c r="D112" s="74">
        <v>6933</v>
      </c>
      <c r="E112" s="74">
        <v>7003</v>
      </c>
      <c r="F112" s="74">
        <v>7055</v>
      </c>
      <c r="G112" s="74">
        <v>7099</v>
      </c>
      <c r="H112" s="74">
        <v>7172</v>
      </c>
      <c r="I112" s="74">
        <v>7181</v>
      </c>
      <c r="J112" s="74">
        <v>7248</v>
      </c>
      <c r="K112" s="74">
        <v>7250</v>
      </c>
    </row>
    <row r="113" spans="1:11" ht="45" x14ac:dyDescent="0.2">
      <c r="A113" s="2" t="s">
        <v>354</v>
      </c>
      <c r="C113" s="53"/>
      <c r="D113" s="53"/>
      <c r="E113" s="53"/>
      <c r="F113" s="53"/>
      <c r="G113" s="53"/>
      <c r="H113" s="53"/>
      <c r="I113" s="53"/>
      <c r="J113" s="53"/>
      <c r="K113" s="53"/>
    </row>
    <row r="114" spans="1:11" ht="60" x14ac:dyDescent="0.2">
      <c r="A114" s="23" t="s">
        <v>516</v>
      </c>
      <c r="C114" s="53"/>
      <c r="D114" s="53"/>
      <c r="E114" s="53"/>
      <c r="F114" s="53"/>
      <c r="G114" s="53"/>
      <c r="H114" s="53"/>
      <c r="I114" s="53"/>
      <c r="J114" s="53"/>
      <c r="K114" s="53"/>
    </row>
    <row r="115" spans="1:11" x14ac:dyDescent="0.2">
      <c r="A115" s="27" t="s">
        <v>355</v>
      </c>
      <c r="C115" s="53"/>
      <c r="D115" s="53"/>
      <c r="E115" s="53"/>
      <c r="F115" s="53"/>
      <c r="G115" s="53"/>
      <c r="H115" s="53"/>
      <c r="I115" s="53"/>
      <c r="J115" s="53"/>
      <c r="K115" s="53"/>
    </row>
    <row r="116" spans="1:11" ht="15.75" thickBot="1" x14ac:dyDescent="0.3">
      <c r="C116" s="53"/>
      <c r="D116" s="53"/>
      <c r="E116" s="53"/>
      <c r="F116" s="53"/>
      <c r="G116" s="53"/>
      <c r="H116" s="53"/>
      <c r="I116" s="53"/>
      <c r="J116" s="53"/>
      <c r="K116" s="53"/>
    </row>
    <row r="117" spans="1:11" ht="15.75" thickBot="1" x14ac:dyDescent="0.25">
      <c r="A117" s="1" t="s">
        <v>356</v>
      </c>
      <c r="C117" s="69">
        <v>44957</v>
      </c>
      <c r="D117" s="69">
        <v>44985</v>
      </c>
      <c r="E117" s="69">
        <v>45016</v>
      </c>
      <c r="F117" s="69">
        <v>45046</v>
      </c>
      <c r="G117" s="69">
        <v>45077</v>
      </c>
      <c r="H117" s="69">
        <v>45107</v>
      </c>
      <c r="I117" s="69">
        <v>45138</v>
      </c>
      <c r="J117" s="69">
        <v>45169</v>
      </c>
      <c r="K117" s="69">
        <v>45199</v>
      </c>
    </row>
    <row r="118" spans="1:11" ht="15.75" thickBot="1" x14ac:dyDescent="0.25">
      <c r="A118" s="2" t="s">
        <v>4</v>
      </c>
      <c r="C118" s="74">
        <v>506</v>
      </c>
      <c r="D118" s="74">
        <v>512</v>
      </c>
      <c r="E118" s="74">
        <v>529</v>
      </c>
      <c r="F118" s="74">
        <v>536</v>
      </c>
      <c r="G118" s="74">
        <v>533</v>
      </c>
      <c r="H118" s="74">
        <v>547</v>
      </c>
      <c r="I118" s="74">
        <v>546</v>
      </c>
      <c r="J118" s="74">
        <v>553</v>
      </c>
      <c r="K118" s="74">
        <v>552</v>
      </c>
    </row>
    <row r="119" spans="1:11" ht="45" x14ac:dyDescent="0.2">
      <c r="A119" s="2" t="s">
        <v>357</v>
      </c>
      <c r="C119" s="53"/>
      <c r="D119" s="53"/>
      <c r="E119" s="53"/>
      <c r="F119" s="53"/>
      <c r="G119" s="53"/>
      <c r="H119" s="53"/>
      <c r="I119" s="53"/>
      <c r="J119" s="53"/>
      <c r="K119" s="53"/>
    </row>
    <row r="120" spans="1:11" ht="60" x14ac:dyDescent="0.2">
      <c r="A120" s="23" t="s">
        <v>504</v>
      </c>
      <c r="C120" s="53"/>
      <c r="D120" s="53"/>
      <c r="E120" s="53"/>
      <c r="F120" s="53"/>
      <c r="G120" s="53"/>
      <c r="H120" s="53"/>
      <c r="I120" s="53"/>
      <c r="J120" s="53"/>
      <c r="K120" s="53"/>
    </row>
    <row r="121" spans="1:11" x14ac:dyDescent="0.2">
      <c r="A121" s="27" t="s">
        <v>358</v>
      </c>
      <c r="C121" s="53"/>
      <c r="D121" s="53"/>
      <c r="E121" s="53"/>
      <c r="F121" s="53"/>
      <c r="G121" s="53"/>
      <c r="H121" s="53"/>
      <c r="I121" s="53"/>
      <c r="J121" s="53"/>
      <c r="K121" s="53"/>
    </row>
    <row r="122" spans="1:11" ht="15.75" thickBot="1" x14ac:dyDescent="0.3">
      <c r="C122" s="53"/>
      <c r="D122" s="53"/>
      <c r="E122" s="53"/>
      <c r="F122" s="53"/>
      <c r="G122" s="53"/>
      <c r="H122" s="53"/>
      <c r="I122" s="53"/>
      <c r="J122" s="53"/>
      <c r="K122" s="53"/>
    </row>
    <row r="123" spans="1:11" ht="15.75" thickBot="1" x14ac:dyDescent="0.25">
      <c r="A123" s="1" t="s">
        <v>359</v>
      </c>
      <c r="C123" s="69">
        <v>44957</v>
      </c>
      <c r="D123" s="69">
        <v>44985</v>
      </c>
      <c r="E123" s="69">
        <v>45016</v>
      </c>
      <c r="F123" s="69">
        <v>45046</v>
      </c>
      <c r="G123" s="69">
        <v>45077</v>
      </c>
      <c r="H123" s="69">
        <v>45107</v>
      </c>
      <c r="I123" s="69">
        <v>45138</v>
      </c>
      <c r="J123" s="69">
        <v>45169</v>
      </c>
      <c r="K123" s="69">
        <v>45199</v>
      </c>
    </row>
    <row r="124" spans="1:11" ht="15.75" thickBot="1" x14ac:dyDescent="0.25">
      <c r="A124" s="1" t="s">
        <v>360</v>
      </c>
      <c r="C124" s="74">
        <v>7042</v>
      </c>
      <c r="D124" s="74">
        <v>7039</v>
      </c>
      <c r="E124" s="74">
        <v>7048</v>
      </c>
      <c r="F124" s="74">
        <v>7118</v>
      </c>
      <c r="G124" s="74">
        <v>7202</v>
      </c>
      <c r="H124" s="74">
        <v>7252</v>
      </c>
      <c r="I124" s="74">
        <v>7295</v>
      </c>
      <c r="J124" s="74">
        <v>7450</v>
      </c>
      <c r="K124" s="74">
        <v>7440</v>
      </c>
    </row>
    <row r="125" spans="1:11" x14ac:dyDescent="0.2">
      <c r="A125" s="2" t="s">
        <v>4</v>
      </c>
      <c r="C125" s="53"/>
      <c r="D125" s="53"/>
      <c r="E125" s="53"/>
      <c r="F125" s="53"/>
      <c r="G125" s="53"/>
      <c r="H125" s="53"/>
      <c r="I125" s="53"/>
      <c r="J125" s="53"/>
      <c r="K125" s="53"/>
    </row>
    <row r="126" spans="1:11" ht="30" x14ac:dyDescent="0.2">
      <c r="A126" s="2" t="s">
        <v>361</v>
      </c>
      <c r="C126" s="53"/>
      <c r="D126" s="53"/>
      <c r="E126" s="53"/>
      <c r="F126" s="53"/>
      <c r="G126" s="53"/>
      <c r="H126" s="53"/>
      <c r="I126" s="53"/>
      <c r="J126" s="53"/>
      <c r="K126" s="53"/>
    </row>
    <row r="127" spans="1:11" ht="60" x14ac:dyDescent="0.2">
      <c r="A127" s="23" t="s">
        <v>505</v>
      </c>
      <c r="C127" s="53"/>
      <c r="D127" s="53"/>
      <c r="E127" s="53"/>
      <c r="F127" s="53"/>
      <c r="G127" s="53"/>
      <c r="H127" s="53"/>
      <c r="I127" s="53"/>
      <c r="J127" s="53"/>
      <c r="K127" s="53"/>
    </row>
    <row r="128" spans="1:11" x14ac:dyDescent="0.2">
      <c r="A128" s="27" t="s">
        <v>362</v>
      </c>
      <c r="C128" s="53"/>
      <c r="D128" s="53"/>
      <c r="E128" s="53"/>
      <c r="F128" s="53"/>
      <c r="G128" s="53"/>
      <c r="H128" s="53"/>
      <c r="I128" s="53"/>
      <c r="J128" s="53"/>
      <c r="K128" s="53"/>
    </row>
    <row r="129" spans="1:11" ht="15.75" thickBot="1" x14ac:dyDescent="0.3">
      <c r="C129" s="53"/>
      <c r="D129" s="53"/>
      <c r="E129" s="53"/>
      <c r="F129" s="53"/>
      <c r="G129" s="53"/>
      <c r="H129" s="53"/>
      <c r="I129" s="53"/>
      <c r="J129" s="53"/>
      <c r="K129" s="53"/>
    </row>
    <row r="130" spans="1:11" ht="15.75" thickBot="1" x14ac:dyDescent="0.25">
      <c r="A130" s="1" t="s">
        <v>363</v>
      </c>
      <c r="C130" s="69">
        <v>44957</v>
      </c>
      <c r="D130" s="69">
        <v>44985</v>
      </c>
      <c r="E130" s="69">
        <v>45016</v>
      </c>
      <c r="F130" s="69">
        <v>45046</v>
      </c>
      <c r="G130" s="69">
        <v>45077</v>
      </c>
      <c r="H130" s="69">
        <v>45107</v>
      </c>
      <c r="I130" s="69">
        <v>45138</v>
      </c>
      <c r="J130" s="69">
        <v>45169</v>
      </c>
      <c r="K130" s="69">
        <v>45199</v>
      </c>
    </row>
    <row r="131" spans="1:11" ht="15.75" thickBot="1" x14ac:dyDescent="0.25">
      <c r="A131" s="2" t="s">
        <v>4</v>
      </c>
      <c r="C131" s="74">
        <v>276</v>
      </c>
      <c r="D131" s="74">
        <v>277</v>
      </c>
      <c r="E131" s="74">
        <v>280</v>
      </c>
      <c r="F131" s="74">
        <v>279</v>
      </c>
      <c r="G131" s="74">
        <v>284</v>
      </c>
      <c r="H131" s="74">
        <v>285</v>
      </c>
      <c r="I131" s="74">
        <v>289</v>
      </c>
      <c r="J131" s="74">
        <v>294</v>
      </c>
      <c r="K131" s="74">
        <v>294</v>
      </c>
    </row>
    <row r="132" spans="1:11" ht="30" x14ac:dyDescent="0.2">
      <c r="A132" s="2" t="s">
        <v>364</v>
      </c>
      <c r="C132" s="53"/>
      <c r="D132" s="53"/>
      <c r="E132" s="53"/>
      <c r="F132" s="53"/>
      <c r="G132" s="53"/>
      <c r="H132" s="53"/>
      <c r="I132" s="53"/>
      <c r="J132" s="53"/>
      <c r="K132" s="53"/>
    </row>
    <row r="133" spans="1:11" ht="60" x14ac:dyDescent="0.2">
      <c r="A133" s="23" t="s">
        <v>506</v>
      </c>
      <c r="C133" s="53"/>
      <c r="D133" s="53"/>
      <c r="E133" s="53"/>
      <c r="F133" s="53"/>
      <c r="G133" s="53"/>
      <c r="H133" s="53"/>
      <c r="I133" s="53"/>
      <c r="J133" s="53"/>
      <c r="K133" s="53"/>
    </row>
    <row r="134" spans="1:11" x14ac:dyDescent="0.2">
      <c r="A134" s="27" t="s">
        <v>365</v>
      </c>
      <c r="C134" s="53"/>
      <c r="D134" s="53"/>
      <c r="E134" s="53"/>
      <c r="F134" s="53"/>
      <c r="G134" s="53"/>
      <c r="H134" s="53"/>
      <c r="I134" s="53"/>
      <c r="J134" s="53"/>
      <c r="K134" s="53"/>
    </row>
    <row r="135" spans="1:11" ht="15.75" thickBot="1" x14ac:dyDescent="0.3">
      <c r="C135" s="53"/>
      <c r="D135" s="53"/>
      <c r="E135" s="53"/>
      <c r="F135" s="53"/>
      <c r="G135" s="53"/>
      <c r="H135" s="53"/>
      <c r="I135" s="53"/>
      <c r="J135" s="53"/>
      <c r="K135" s="53"/>
    </row>
    <row r="136" spans="1:11" ht="15.75" thickBot="1" x14ac:dyDescent="0.25">
      <c r="A136" s="29" t="s">
        <v>366</v>
      </c>
      <c r="C136" s="69">
        <v>44957</v>
      </c>
      <c r="D136" s="69">
        <v>44985</v>
      </c>
      <c r="E136" s="69">
        <v>45016</v>
      </c>
      <c r="F136" s="69">
        <v>45046</v>
      </c>
      <c r="G136" s="69">
        <v>45077</v>
      </c>
      <c r="H136" s="69">
        <v>45107</v>
      </c>
      <c r="I136" s="69">
        <v>45138</v>
      </c>
      <c r="J136" s="69">
        <v>45169</v>
      </c>
      <c r="K136" s="69">
        <v>45199</v>
      </c>
    </row>
    <row r="137" spans="1:11" ht="15.75" thickBot="1" x14ac:dyDescent="0.25">
      <c r="A137" s="2" t="s">
        <v>4</v>
      </c>
      <c r="C137" s="74">
        <f>C106+C112+C118+C124+C131</f>
        <v>120861</v>
      </c>
      <c r="D137" s="74">
        <f t="shared" ref="D137:K137" si="2">D106+D112+D118+D124+D131</f>
        <v>121130</v>
      </c>
      <c r="E137" s="74">
        <f t="shared" si="2"/>
        <v>121191</v>
      </c>
      <c r="F137" s="74">
        <f t="shared" si="2"/>
        <v>121808</v>
      </c>
      <c r="G137" s="74">
        <f t="shared" si="2"/>
        <v>121925</v>
      </c>
      <c r="H137" s="74">
        <f t="shared" si="2"/>
        <v>122394</v>
      </c>
      <c r="I137" s="74">
        <f t="shared" si="2"/>
        <v>122478</v>
      </c>
      <c r="J137" s="74">
        <f t="shared" si="2"/>
        <v>122652</v>
      </c>
      <c r="K137" s="74">
        <f t="shared" si="2"/>
        <v>122259</v>
      </c>
    </row>
    <row r="138" spans="1:11" ht="60" x14ac:dyDescent="0.2">
      <c r="A138" s="23" t="s">
        <v>507</v>
      </c>
      <c r="C138" s="53"/>
      <c r="D138" s="53"/>
      <c r="E138" s="53"/>
      <c r="F138" s="53"/>
      <c r="G138" s="53"/>
      <c r="H138" s="53"/>
      <c r="I138" s="53"/>
      <c r="J138" s="53"/>
      <c r="K138" s="53"/>
    </row>
    <row r="139" spans="1:11" x14ac:dyDescent="0.2">
      <c r="A139" s="27" t="s">
        <v>367</v>
      </c>
      <c r="C139" s="53"/>
      <c r="D139" s="53"/>
      <c r="E139" s="53"/>
      <c r="F139" s="53"/>
      <c r="G139" s="53"/>
      <c r="H139" s="53"/>
      <c r="I139" s="53"/>
      <c r="J139" s="53"/>
      <c r="K139" s="53"/>
    </row>
    <row r="140" spans="1:11" x14ac:dyDescent="0.25">
      <c r="C140" s="53"/>
      <c r="D140" s="53"/>
      <c r="E140" s="53"/>
      <c r="F140" s="53"/>
      <c r="G140" s="53"/>
      <c r="H140" s="53"/>
      <c r="I140" s="53"/>
      <c r="J140" s="53"/>
      <c r="K140" s="53"/>
    </row>
    <row r="141" spans="1:11" x14ac:dyDescent="0.25">
      <c r="A141" s="37" t="s">
        <v>368</v>
      </c>
      <c r="C141" s="53"/>
      <c r="D141" s="53"/>
      <c r="E141" s="53"/>
      <c r="F141" s="53"/>
      <c r="G141" s="53"/>
      <c r="H141" s="53"/>
      <c r="I141" s="53"/>
      <c r="J141" s="53"/>
      <c r="K141" s="53"/>
    </row>
    <row r="142" spans="1:11" ht="15.75" thickBot="1" x14ac:dyDescent="0.3">
      <c r="C142" s="53"/>
      <c r="D142" s="53"/>
      <c r="E142" s="53"/>
      <c r="F142" s="53"/>
      <c r="G142" s="53"/>
      <c r="H142" s="53"/>
      <c r="I142" s="53"/>
      <c r="J142" s="53"/>
      <c r="K142" s="53"/>
    </row>
    <row r="143" spans="1:11" ht="15.75" thickBot="1" x14ac:dyDescent="0.25">
      <c r="A143" s="1" t="s">
        <v>369</v>
      </c>
      <c r="C143" s="69">
        <v>44957</v>
      </c>
      <c r="D143" s="69">
        <v>44985</v>
      </c>
      <c r="E143" s="69">
        <v>45016</v>
      </c>
      <c r="F143" s="69">
        <v>45046</v>
      </c>
      <c r="G143" s="69">
        <v>45077</v>
      </c>
      <c r="H143" s="69">
        <v>45107</v>
      </c>
      <c r="I143" s="69">
        <v>45138</v>
      </c>
      <c r="J143" s="69">
        <v>45169</v>
      </c>
      <c r="K143" s="69">
        <v>45199</v>
      </c>
    </row>
    <row r="144" spans="1:11" ht="15.75" thickBot="1" x14ac:dyDescent="0.25">
      <c r="A144" s="2" t="s">
        <v>4</v>
      </c>
      <c r="C144" s="74">
        <v>110177</v>
      </c>
      <c r="D144" s="74">
        <v>110446</v>
      </c>
      <c r="E144" s="74">
        <v>110204</v>
      </c>
      <c r="F144" s="74">
        <v>110452</v>
      </c>
      <c r="G144" s="74">
        <v>110356</v>
      </c>
      <c r="H144" s="74">
        <v>110560</v>
      </c>
      <c r="I144" s="74">
        <v>110502</v>
      </c>
      <c r="J144" s="74">
        <v>110299</v>
      </c>
      <c r="K144" s="74">
        <v>110100</v>
      </c>
    </row>
    <row r="145" spans="1:11" ht="75" x14ac:dyDescent="0.2">
      <c r="A145" s="23" t="s">
        <v>508</v>
      </c>
      <c r="C145" s="53"/>
      <c r="D145" s="53"/>
      <c r="E145" s="53"/>
      <c r="F145" s="53"/>
      <c r="G145" s="53"/>
      <c r="H145" s="53"/>
      <c r="I145" s="53"/>
      <c r="J145" s="53"/>
      <c r="K145" s="53"/>
    </row>
    <row r="146" spans="1:11" ht="15.75" thickBot="1" x14ac:dyDescent="0.3">
      <c r="C146" s="53"/>
      <c r="D146" s="53"/>
      <c r="E146" s="53"/>
      <c r="F146" s="53"/>
      <c r="G146" s="53"/>
      <c r="H146" s="53"/>
      <c r="I146" s="53"/>
      <c r="J146" s="53"/>
      <c r="K146" s="53"/>
    </row>
    <row r="147" spans="1:11" ht="15.75" thickBot="1" x14ac:dyDescent="0.25">
      <c r="A147" s="1" t="s">
        <v>370</v>
      </c>
      <c r="C147" s="69">
        <v>44957</v>
      </c>
      <c r="D147" s="69">
        <v>44985</v>
      </c>
      <c r="E147" s="69">
        <v>45016</v>
      </c>
      <c r="F147" s="69">
        <v>45046</v>
      </c>
      <c r="G147" s="69">
        <v>45077</v>
      </c>
      <c r="H147" s="69">
        <v>45107</v>
      </c>
      <c r="I147" s="69">
        <v>45138</v>
      </c>
      <c r="J147" s="69">
        <v>45169</v>
      </c>
      <c r="K147" s="69">
        <v>45199</v>
      </c>
    </row>
    <row r="148" spans="1:11" ht="15.75" thickBot="1" x14ac:dyDescent="0.25">
      <c r="A148" s="2" t="s">
        <v>4</v>
      </c>
      <c r="C148" s="74">
        <v>7220</v>
      </c>
      <c r="D148" s="74">
        <v>7238</v>
      </c>
      <c r="E148" s="74">
        <v>7325</v>
      </c>
      <c r="F148" s="74">
        <v>7364</v>
      </c>
      <c r="G148" s="74">
        <v>7381</v>
      </c>
      <c r="H148" s="74">
        <v>7455</v>
      </c>
      <c r="I148" s="74">
        <v>7475</v>
      </c>
      <c r="J148" s="74">
        <v>7536</v>
      </c>
      <c r="K148" s="74">
        <v>7539</v>
      </c>
    </row>
    <row r="149" spans="1:11" ht="60" x14ac:dyDescent="0.2">
      <c r="A149" s="23" t="s">
        <v>371</v>
      </c>
      <c r="C149" s="53"/>
      <c r="D149" s="53"/>
      <c r="E149" s="53"/>
      <c r="F149" s="53"/>
      <c r="G149" s="53"/>
      <c r="H149" s="53"/>
      <c r="I149" s="53"/>
      <c r="J149" s="53"/>
      <c r="K149" s="53"/>
    </row>
    <row r="150" spans="1:11" ht="15.75" thickBot="1" x14ac:dyDescent="0.3">
      <c r="C150" s="53"/>
      <c r="D150" s="53"/>
      <c r="E150" s="53"/>
      <c r="F150" s="53"/>
      <c r="G150" s="53"/>
      <c r="H150" s="53"/>
      <c r="I150" s="53"/>
      <c r="J150" s="53"/>
      <c r="K150" s="53"/>
    </row>
    <row r="151" spans="1:11" ht="15.75" thickBot="1" x14ac:dyDescent="0.25">
      <c r="A151" s="1" t="s">
        <v>372</v>
      </c>
      <c r="C151" s="69">
        <v>44957</v>
      </c>
      <c r="D151" s="69">
        <v>44985</v>
      </c>
      <c r="E151" s="69">
        <v>45016</v>
      </c>
      <c r="F151" s="69">
        <v>45046</v>
      </c>
      <c r="G151" s="69">
        <v>45077</v>
      </c>
      <c r="H151" s="69">
        <v>45107</v>
      </c>
      <c r="I151" s="69">
        <v>45138</v>
      </c>
      <c r="J151" s="69">
        <v>45169</v>
      </c>
      <c r="K151" s="69">
        <v>45199</v>
      </c>
    </row>
    <row r="152" spans="1:11" ht="15.75" thickBot="1" x14ac:dyDescent="0.25">
      <c r="A152" s="2" t="s">
        <v>4</v>
      </c>
      <c r="C152" s="74">
        <v>522</v>
      </c>
      <c r="D152" s="74">
        <v>534</v>
      </c>
      <c r="E152" s="74">
        <v>548</v>
      </c>
      <c r="F152" s="74">
        <v>553</v>
      </c>
      <c r="G152" s="74">
        <v>552</v>
      </c>
      <c r="H152" s="74">
        <v>570</v>
      </c>
      <c r="I152" s="74">
        <v>568</v>
      </c>
      <c r="J152" s="74">
        <v>571</v>
      </c>
      <c r="K152" s="74">
        <v>573</v>
      </c>
    </row>
    <row r="153" spans="1:11" ht="60" x14ac:dyDescent="0.2">
      <c r="A153" s="23" t="s">
        <v>373</v>
      </c>
      <c r="C153" s="53"/>
      <c r="D153" s="53"/>
      <c r="E153" s="53"/>
      <c r="F153" s="53"/>
      <c r="G153" s="53"/>
      <c r="H153" s="53"/>
      <c r="I153" s="53"/>
      <c r="J153" s="53"/>
      <c r="K153" s="53"/>
    </row>
    <row r="154" spans="1:11" ht="15.75" thickBot="1" x14ac:dyDescent="0.3">
      <c r="C154" s="53"/>
      <c r="D154" s="53"/>
      <c r="E154" s="53"/>
      <c r="F154" s="53"/>
      <c r="G154" s="53"/>
      <c r="H154" s="53"/>
      <c r="I154" s="53"/>
      <c r="J154" s="53"/>
      <c r="K154" s="53"/>
    </row>
    <row r="155" spans="1:11" ht="15.75" thickBot="1" x14ac:dyDescent="0.25">
      <c r="A155" s="1" t="s">
        <v>374</v>
      </c>
      <c r="C155" s="69">
        <v>44957</v>
      </c>
      <c r="D155" s="69">
        <v>44985</v>
      </c>
      <c r="E155" s="69">
        <v>45016</v>
      </c>
      <c r="F155" s="69">
        <v>45046</v>
      </c>
      <c r="G155" s="69">
        <v>45077</v>
      </c>
      <c r="H155" s="69">
        <v>45107</v>
      </c>
      <c r="I155" s="69">
        <v>45138</v>
      </c>
      <c r="J155" s="69">
        <v>45169</v>
      </c>
      <c r="K155" s="69">
        <v>45199</v>
      </c>
    </row>
    <row r="156" spans="1:11" ht="15.75" thickBot="1" x14ac:dyDescent="0.25">
      <c r="A156" s="2" t="s">
        <v>4</v>
      </c>
      <c r="C156" s="74">
        <v>7353</v>
      </c>
      <c r="D156" s="74">
        <v>7354</v>
      </c>
      <c r="E156" s="74">
        <v>7362</v>
      </c>
      <c r="F156" s="74">
        <v>7420</v>
      </c>
      <c r="G156" s="74">
        <v>7492</v>
      </c>
      <c r="H156" s="74">
        <v>7537</v>
      </c>
      <c r="I156" s="74">
        <v>7593</v>
      </c>
      <c r="J156" s="74">
        <v>7745</v>
      </c>
      <c r="K156" s="74">
        <v>7762</v>
      </c>
    </row>
    <row r="157" spans="1:11" ht="60" x14ac:dyDescent="0.2">
      <c r="A157" s="23" t="s">
        <v>375</v>
      </c>
      <c r="C157" s="53"/>
      <c r="D157" s="53"/>
      <c r="E157" s="53"/>
      <c r="F157" s="53"/>
      <c r="G157" s="53"/>
      <c r="H157" s="53"/>
      <c r="I157" s="53"/>
      <c r="J157" s="53"/>
      <c r="K157" s="53"/>
    </row>
    <row r="158" spans="1:11" ht="15.75" thickBot="1" x14ac:dyDescent="0.3">
      <c r="C158" s="53"/>
      <c r="D158" s="53"/>
      <c r="E158" s="53"/>
      <c r="F158" s="53"/>
      <c r="G158" s="53"/>
      <c r="H158" s="53"/>
      <c r="I158" s="53"/>
      <c r="J158" s="53"/>
      <c r="K158" s="53"/>
    </row>
    <row r="159" spans="1:11" ht="15.75" thickBot="1" x14ac:dyDescent="0.25">
      <c r="A159" s="1" t="s">
        <v>376</v>
      </c>
      <c r="C159" s="69">
        <v>44957</v>
      </c>
      <c r="D159" s="69">
        <v>44985</v>
      </c>
      <c r="E159" s="69">
        <v>45016</v>
      </c>
      <c r="F159" s="69">
        <v>45046</v>
      </c>
      <c r="G159" s="69">
        <v>45077</v>
      </c>
      <c r="H159" s="69">
        <v>45107</v>
      </c>
      <c r="I159" s="69">
        <v>45138</v>
      </c>
      <c r="J159" s="69">
        <v>45169</v>
      </c>
      <c r="K159" s="69">
        <v>45199</v>
      </c>
    </row>
    <row r="160" spans="1:11" ht="15.75" thickBot="1" x14ac:dyDescent="0.25">
      <c r="A160" s="2" t="s">
        <v>4</v>
      </c>
      <c r="C160" s="74">
        <v>279</v>
      </c>
      <c r="D160" s="74">
        <v>279</v>
      </c>
      <c r="E160" s="74">
        <v>279</v>
      </c>
      <c r="F160" s="74">
        <v>279</v>
      </c>
      <c r="G160" s="74">
        <v>285</v>
      </c>
      <c r="H160" s="74">
        <v>287</v>
      </c>
      <c r="I160" s="74">
        <v>287</v>
      </c>
      <c r="J160" s="74">
        <v>287</v>
      </c>
      <c r="K160" s="74">
        <v>287</v>
      </c>
    </row>
    <row r="161" spans="1:11" ht="60" x14ac:dyDescent="0.2">
      <c r="A161" s="4" t="s">
        <v>377</v>
      </c>
      <c r="C161" s="53"/>
      <c r="D161" s="53"/>
      <c r="E161" s="53"/>
      <c r="F161" s="53"/>
      <c r="G161" s="53"/>
      <c r="H161" s="53"/>
      <c r="I161" s="53"/>
      <c r="J161" s="53"/>
      <c r="K161" s="53"/>
    </row>
    <row r="162" spans="1:11" ht="15.75" thickBot="1" x14ac:dyDescent="0.3">
      <c r="C162" s="53"/>
      <c r="D162" s="53"/>
      <c r="E162" s="53"/>
      <c r="F162" s="53"/>
      <c r="G162" s="53"/>
      <c r="H162" s="53"/>
      <c r="I162" s="53"/>
      <c r="J162" s="53"/>
      <c r="K162" s="53"/>
    </row>
    <row r="163" spans="1:11" ht="15.75" thickBot="1" x14ac:dyDescent="0.25">
      <c r="A163" s="6" t="s">
        <v>378</v>
      </c>
      <c r="C163" s="69">
        <v>44957</v>
      </c>
      <c r="D163" s="69">
        <v>44985</v>
      </c>
      <c r="E163" s="69">
        <v>45016</v>
      </c>
      <c r="F163" s="69">
        <v>45046</v>
      </c>
      <c r="G163" s="69">
        <v>45077</v>
      </c>
      <c r="H163" s="69">
        <v>45107</v>
      </c>
      <c r="I163" s="69">
        <v>45138</v>
      </c>
      <c r="J163" s="69">
        <v>45169</v>
      </c>
      <c r="K163" s="69">
        <v>45199</v>
      </c>
    </row>
    <row r="164" spans="1:11" ht="15.75" thickBot="1" x14ac:dyDescent="0.25">
      <c r="A164" s="2" t="s">
        <v>4</v>
      </c>
      <c r="C164" s="74">
        <f>C160+C156+C152+C148++C144</f>
        <v>125551</v>
      </c>
      <c r="D164" s="74">
        <f t="shared" ref="D164:K164" si="3">D160+D156+D152+D148++D144</f>
        <v>125851</v>
      </c>
      <c r="E164" s="74">
        <f t="shared" si="3"/>
        <v>125718</v>
      </c>
      <c r="F164" s="74">
        <f t="shared" si="3"/>
        <v>126068</v>
      </c>
      <c r="G164" s="74">
        <f t="shared" si="3"/>
        <v>126066</v>
      </c>
      <c r="H164" s="74">
        <f t="shared" si="3"/>
        <v>126409</v>
      </c>
      <c r="I164" s="74">
        <f t="shared" si="3"/>
        <v>126425</v>
      </c>
      <c r="J164" s="74">
        <f t="shared" si="3"/>
        <v>126438</v>
      </c>
      <c r="K164" s="74">
        <f t="shared" si="3"/>
        <v>126261</v>
      </c>
    </row>
    <row r="165" spans="1:11" ht="30" x14ac:dyDescent="0.2">
      <c r="A165" s="23" t="s">
        <v>379</v>
      </c>
      <c r="C165" s="53"/>
      <c r="D165" s="53"/>
      <c r="E165" s="53"/>
      <c r="F165" s="53"/>
      <c r="G165" s="53"/>
      <c r="H165" s="53"/>
      <c r="I165" s="53"/>
      <c r="J165" s="53"/>
      <c r="K165" s="53"/>
    </row>
    <row r="166" spans="1:11" x14ac:dyDescent="0.2">
      <c r="A166" s="1"/>
      <c r="C166" s="53"/>
      <c r="D166" s="53"/>
      <c r="E166" s="53"/>
      <c r="F166" s="53"/>
      <c r="G166" s="53"/>
      <c r="H166" s="53"/>
      <c r="I166" s="53"/>
      <c r="J166" s="53"/>
      <c r="K166" s="53"/>
    </row>
    <row r="167" spans="1:11" ht="15.75" thickBot="1" x14ac:dyDescent="0.3">
      <c r="C167" s="53"/>
      <c r="D167" s="53"/>
      <c r="E167" s="53"/>
      <c r="F167" s="53"/>
      <c r="G167" s="53"/>
      <c r="H167" s="53"/>
      <c r="I167" s="53"/>
      <c r="J167" s="53"/>
      <c r="K167" s="53"/>
    </row>
    <row r="168" spans="1:11" ht="15.75" thickBot="1" x14ac:dyDescent="0.25">
      <c r="A168" s="1" t="s">
        <v>380</v>
      </c>
      <c r="C168" s="69">
        <v>44957</v>
      </c>
      <c r="D168" s="69">
        <v>44985</v>
      </c>
      <c r="E168" s="69">
        <v>45016</v>
      </c>
      <c r="F168" s="69">
        <v>45046</v>
      </c>
      <c r="G168" s="69">
        <v>45077</v>
      </c>
      <c r="H168" s="69">
        <v>45107</v>
      </c>
      <c r="I168" s="69">
        <v>45138</v>
      </c>
      <c r="J168" s="69">
        <v>45169</v>
      </c>
      <c r="K168" s="69">
        <v>45199</v>
      </c>
    </row>
    <row r="169" spans="1:11" ht="15.75" thickBot="1" x14ac:dyDescent="0.25">
      <c r="A169" s="2" t="s">
        <v>4</v>
      </c>
      <c r="C169" s="74">
        <v>18505993.34</v>
      </c>
      <c r="D169" s="74">
        <v>19033353.560000002</v>
      </c>
      <c r="E169" s="74">
        <v>17912841.030000001</v>
      </c>
      <c r="F169" s="74">
        <v>20446590</v>
      </c>
      <c r="G169" s="74">
        <v>20660328.150000002</v>
      </c>
      <c r="H169" s="74">
        <v>20634155.219999999</v>
      </c>
      <c r="I169" s="74">
        <v>22807803.580000002</v>
      </c>
      <c r="J169" s="74">
        <v>21578012.010000002</v>
      </c>
      <c r="K169" s="74">
        <v>21175126.399999999</v>
      </c>
    </row>
    <row r="170" spans="1:11" s="42" customFormat="1" ht="45" x14ac:dyDescent="0.2">
      <c r="A170" s="46" t="s">
        <v>381</v>
      </c>
      <c r="C170" s="55"/>
      <c r="D170" s="55"/>
      <c r="E170" s="55"/>
      <c r="F170" s="55"/>
      <c r="G170" s="55"/>
      <c r="H170" s="55"/>
      <c r="I170" s="55"/>
      <c r="J170" s="55"/>
      <c r="K170" s="55"/>
    </row>
    <row r="171" spans="1:11" ht="15.75" thickBot="1" x14ac:dyDescent="0.3">
      <c r="C171" s="53"/>
      <c r="D171" s="53"/>
      <c r="E171" s="53"/>
      <c r="F171" s="53"/>
      <c r="G171" s="53"/>
      <c r="H171" s="53"/>
      <c r="I171" s="53"/>
      <c r="J171" s="53"/>
      <c r="K171" s="53"/>
    </row>
    <row r="172" spans="1:11" ht="30.75" thickBot="1" x14ac:dyDescent="0.25">
      <c r="A172" s="1" t="s">
        <v>382</v>
      </c>
      <c r="C172" s="69">
        <v>44957</v>
      </c>
      <c r="D172" s="69">
        <v>44985</v>
      </c>
      <c r="E172" s="69">
        <v>45016</v>
      </c>
      <c r="F172" s="69">
        <v>45046</v>
      </c>
      <c r="G172" s="69">
        <v>45077</v>
      </c>
      <c r="H172" s="69">
        <v>45107</v>
      </c>
      <c r="I172" s="69">
        <v>45138</v>
      </c>
      <c r="J172" s="69">
        <v>45169</v>
      </c>
      <c r="K172" s="69">
        <v>45199</v>
      </c>
    </row>
    <row r="173" spans="1:11" ht="15.75" thickBot="1" x14ac:dyDescent="0.25">
      <c r="A173" s="2" t="s">
        <v>4</v>
      </c>
      <c r="C173" s="74">
        <v>3823773.14</v>
      </c>
      <c r="D173" s="74">
        <v>3929955.83</v>
      </c>
      <c r="E173" s="74">
        <v>3709903.5500000003</v>
      </c>
      <c r="F173" s="74">
        <v>4200018.8599999994</v>
      </c>
      <c r="G173" s="74">
        <v>4243369.26</v>
      </c>
      <c r="H173" s="74">
        <v>4232189.6500000004</v>
      </c>
      <c r="I173" s="74">
        <v>4660395.04</v>
      </c>
      <c r="J173" s="74">
        <v>4427145.12</v>
      </c>
      <c r="K173" s="74">
        <v>4351073.6000000006</v>
      </c>
    </row>
    <row r="174" spans="1:11" s="42" customFormat="1" ht="45" x14ac:dyDescent="0.2">
      <c r="A174" s="46" t="s">
        <v>383</v>
      </c>
      <c r="C174" s="55"/>
      <c r="D174" s="55"/>
      <c r="E174" s="55"/>
      <c r="F174" s="55"/>
      <c r="G174" s="55"/>
      <c r="H174" s="55"/>
      <c r="I174" s="55"/>
      <c r="J174" s="55"/>
      <c r="K174" s="55"/>
    </row>
    <row r="175" spans="1:11" ht="15.75" thickBot="1" x14ac:dyDescent="0.3">
      <c r="C175" s="53"/>
      <c r="D175" s="53"/>
      <c r="E175" s="53"/>
      <c r="F175" s="53"/>
      <c r="G175" s="53"/>
      <c r="H175" s="53"/>
      <c r="I175" s="53"/>
      <c r="J175" s="53"/>
      <c r="K175" s="53"/>
    </row>
    <row r="176" spans="1:11" ht="30.75" thickBot="1" x14ac:dyDescent="0.25">
      <c r="A176" s="1" t="s">
        <v>384</v>
      </c>
      <c r="C176" s="69">
        <v>44957</v>
      </c>
      <c r="D176" s="69">
        <v>44985</v>
      </c>
      <c r="E176" s="69">
        <v>45016</v>
      </c>
      <c r="F176" s="69">
        <v>45046</v>
      </c>
      <c r="G176" s="69">
        <v>45077</v>
      </c>
      <c r="H176" s="69">
        <v>45107</v>
      </c>
      <c r="I176" s="69">
        <v>45138</v>
      </c>
      <c r="J176" s="69">
        <v>45169</v>
      </c>
      <c r="K176" s="69">
        <v>45199</v>
      </c>
    </row>
    <row r="177" spans="1:11" ht="15.75" thickBot="1" x14ac:dyDescent="0.25">
      <c r="A177" s="2" t="s">
        <v>4</v>
      </c>
      <c r="C177" s="74">
        <v>3400313.54</v>
      </c>
      <c r="D177" s="74">
        <v>3496599.5</v>
      </c>
      <c r="E177" s="74">
        <v>3300584.91</v>
      </c>
      <c r="F177" s="74">
        <v>3735891.62</v>
      </c>
      <c r="G177" s="74">
        <v>3778788.73</v>
      </c>
      <c r="H177" s="74">
        <v>3766435.32</v>
      </c>
      <c r="I177" s="74">
        <v>4147311.36</v>
      </c>
      <c r="J177" s="74">
        <v>3941754.33</v>
      </c>
      <c r="K177" s="74">
        <v>3873138.95</v>
      </c>
    </row>
    <row r="178" spans="1:11" s="42" customFormat="1" ht="45" x14ac:dyDescent="0.2">
      <c r="A178" s="46" t="s">
        <v>385</v>
      </c>
      <c r="C178" s="55"/>
      <c r="D178" s="55"/>
      <c r="E178" s="55"/>
      <c r="F178" s="55"/>
      <c r="G178" s="55"/>
      <c r="H178" s="55"/>
      <c r="I178" s="55"/>
      <c r="J178" s="55"/>
      <c r="K178" s="55"/>
    </row>
    <row r="179" spans="1:11" ht="15.75" thickBot="1" x14ac:dyDescent="0.3">
      <c r="C179" s="53"/>
      <c r="D179" s="53"/>
      <c r="E179" s="53"/>
      <c r="F179" s="53"/>
      <c r="G179" s="53"/>
      <c r="H179" s="53"/>
      <c r="I179" s="53"/>
      <c r="J179" s="53"/>
      <c r="K179" s="53"/>
    </row>
    <row r="180" spans="1:11" ht="15.75" thickBot="1" x14ac:dyDescent="0.25">
      <c r="A180" s="1" t="s">
        <v>386</v>
      </c>
      <c r="C180" s="69">
        <v>44957</v>
      </c>
      <c r="D180" s="69">
        <v>44985</v>
      </c>
      <c r="E180" s="69">
        <v>45016</v>
      </c>
      <c r="F180" s="69">
        <v>45046</v>
      </c>
      <c r="G180" s="69">
        <v>45077</v>
      </c>
      <c r="H180" s="69">
        <v>45107</v>
      </c>
      <c r="I180" s="69">
        <v>45138</v>
      </c>
      <c r="J180" s="69">
        <v>45169</v>
      </c>
      <c r="K180" s="69">
        <v>45199</v>
      </c>
    </row>
    <row r="181" spans="1:11" ht="15.75" thickBot="1" x14ac:dyDescent="0.25">
      <c r="A181" s="2" t="s">
        <v>4</v>
      </c>
      <c r="C181" s="74">
        <v>4000779.95</v>
      </c>
      <c r="D181" s="74">
        <v>3950082.6500000004</v>
      </c>
      <c r="E181" s="74">
        <v>3754095.04</v>
      </c>
      <c r="F181" s="74">
        <v>4233096.8900000006</v>
      </c>
      <c r="G181" s="74">
        <v>4383804.5</v>
      </c>
      <c r="H181" s="74">
        <v>4288701.8600000003</v>
      </c>
      <c r="I181" s="74">
        <v>4890381.22</v>
      </c>
      <c r="J181" s="74">
        <v>4544117.6399999997</v>
      </c>
      <c r="K181" s="74">
        <v>4512028.08</v>
      </c>
    </row>
    <row r="182" spans="1:11" s="42" customFormat="1" ht="45" x14ac:dyDescent="0.2">
      <c r="A182" s="46" t="s">
        <v>387</v>
      </c>
      <c r="C182" s="55"/>
      <c r="D182" s="55"/>
      <c r="E182" s="55"/>
      <c r="F182" s="55"/>
      <c r="G182" s="55"/>
      <c r="H182" s="55"/>
      <c r="I182" s="55"/>
      <c r="J182" s="55"/>
      <c r="K182" s="55"/>
    </row>
    <row r="183" spans="1:11" ht="15.75" thickBot="1" x14ac:dyDescent="0.3">
      <c r="C183" s="53"/>
      <c r="D183" s="53"/>
      <c r="E183" s="53"/>
      <c r="F183" s="53"/>
      <c r="G183" s="53"/>
      <c r="H183" s="53"/>
      <c r="I183" s="53"/>
      <c r="J183" s="53"/>
      <c r="K183" s="53"/>
    </row>
    <row r="184" spans="1:11" ht="30.75" thickBot="1" x14ac:dyDescent="0.25">
      <c r="A184" s="1" t="s">
        <v>388</v>
      </c>
      <c r="C184" s="69">
        <v>44957</v>
      </c>
      <c r="D184" s="69">
        <v>44985</v>
      </c>
      <c r="E184" s="69">
        <v>45016</v>
      </c>
      <c r="F184" s="69">
        <v>45046</v>
      </c>
      <c r="G184" s="69">
        <v>45077</v>
      </c>
      <c r="H184" s="69">
        <v>45107</v>
      </c>
      <c r="I184" s="69">
        <v>45138</v>
      </c>
      <c r="J184" s="69">
        <v>45169</v>
      </c>
      <c r="K184" s="69">
        <v>45199</v>
      </c>
    </row>
    <row r="185" spans="1:11" ht="15.75" thickBot="1" x14ac:dyDescent="0.25">
      <c r="A185" s="2" t="s">
        <v>4</v>
      </c>
      <c r="C185" s="74">
        <v>819573.97</v>
      </c>
      <c r="D185" s="74">
        <v>808811.85000000009</v>
      </c>
      <c r="E185" s="74">
        <v>768738.86</v>
      </c>
      <c r="F185" s="74">
        <v>862142.64</v>
      </c>
      <c r="G185" s="74">
        <v>893070.91</v>
      </c>
      <c r="H185" s="74">
        <v>874004.57000000007</v>
      </c>
      <c r="I185" s="74">
        <v>990978.41</v>
      </c>
      <c r="J185" s="74">
        <v>923820.12</v>
      </c>
      <c r="K185" s="74">
        <v>920288.97</v>
      </c>
    </row>
    <row r="186" spans="1:11" s="42" customFormat="1" ht="45" x14ac:dyDescent="0.2">
      <c r="A186" s="46" t="s">
        <v>389</v>
      </c>
      <c r="C186" s="55"/>
      <c r="D186" s="55"/>
      <c r="E186" s="55"/>
      <c r="F186" s="55"/>
      <c r="G186" s="55"/>
      <c r="H186" s="55"/>
      <c r="I186" s="55"/>
      <c r="J186" s="55"/>
      <c r="K186" s="55"/>
    </row>
    <row r="187" spans="1:11" ht="15.75" thickBot="1" x14ac:dyDescent="0.3">
      <c r="C187" s="53"/>
      <c r="D187" s="53"/>
      <c r="E187" s="53"/>
      <c r="F187" s="53"/>
      <c r="G187" s="53"/>
      <c r="H187" s="53"/>
      <c r="I187" s="53"/>
      <c r="J187" s="53"/>
      <c r="K187" s="53"/>
    </row>
    <row r="188" spans="1:11" ht="30.75" thickBot="1" x14ac:dyDescent="0.25">
      <c r="A188" s="1" t="s">
        <v>390</v>
      </c>
      <c r="C188" s="69">
        <v>44957</v>
      </c>
      <c r="D188" s="69">
        <v>44985</v>
      </c>
      <c r="E188" s="69">
        <v>45016</v>
      </c>
      <c r="F188" s="69">
        <v>45046</v>
      </c>
      <c r="G188" s="69">
        <v>45077</v>
      </c>
      <c r="H188" s="69">
        <v>45107</v>
      </c>
      <c r="I188" s="69">
        <v>45138</v>
      </c>
      <c r="J188" s="69">
        <v>45169</v>
      </c>
      <c r="K188" s="69">
        <v>45199</v>
      </c>
    </row>
    <row r="189" spans="1:11" ht="15.75" thickBot="1" x14ac:dyDescent="0.25">
      <c r="A189" s="2" t="s">
        <v>4</v>
      </c>
      <c r="C189" s="74">
        <v>711961.4</v>
      </c>
      <c r="D189" s="74">
        <v>705635.97</v>
      </c>
      <c r="E189" s="74">
        <v>671336.46</v>
      </c>
      <c r="F189" s="74">
        <v>749015.46</v>
      </c>
      <c r="G189" s="74">
        <v>773294.69000000006</v>
      </c>
      <c r="H189" s="74">
        <v>757376.1</v>
      </c>
      <c r="I189" s="74">
        <v>864637.35</v>
      </c>
      <c r="J189" s="74">
        <v>810444.9800000001</v>
      </c>
      <c r="K189" s="74">
        <v>810447.28</v>
      </c>
    </row>
    <row r="190" spans="1:11" s="42" customFormat="1" ht="45" x14ac:dyDescent="0.2">
      <c r="A190" s="45" t="s">
        <v>391</v>
      </c>
      <c r="C190" s="55"/>
      <c r="D190" s="55"/>
      <c r="E190" s="55"/>
      <c r="F190" s="55"/>
      <c r="G190" s="55"/>
      <c r="H190" s="55"/>
      <c r="I190" s="55"/>
      <c r="J190" s="55"/>
      <c r="K190" s="55"/>
    </row>
    <row r="191" spans="1:11" ht="15.75" thickBot="1" x14ac:dyDescent="0.3">
      <c r="C191" s="53"/>
      <c r="D191" s="53"/>
      <c r="E191" s="53"/>
      <c r="F191" s="53"/>
      <c r="G191" s="53"/>
      <c r="H191" s="53"/>
      <c r="I191" s="53"/>
      <c r="J191" s="53"/>
      <c r="K191" s="53"/>
    </row>
    <row r="192" spans="1:11" ht="15.75" thickBot="1" x14ac:dyDescent="0.25">
      <c r="A192" s="1" t="s">
        <v>392</v>
      </c>
      <c r="C192" s="69">
        <v>44957</v>
      </c>
      <c r="D192" s="69">
        <v>44985</v>
      </c>
      <c r="E192" s="69">
        <v>45016</v>
      </c>
      <c r="F192" s="69">
        <v>45046</v>
      </c>
      <c r="G192" s="69">
        <v>45077</v>
      </c>
      <c r="H192" s="69">
        <v>45107</v>
      </c>
      <c r="I192" s="69">
        <v>45138</v>
      </c>
      <c r="J192" s="69">
        <v>45169</v>
      </c>
      <c r="K192" s="69">
        <v>45199</v>
      </c>
    </row>
    <row r="193" spans="1:11" ht="15.75" thickBot="1" x14ac:dyDescent="0.25">
      <c r="A193" s="2" t="s">
        <v>4</v>
      </c>
      <c r="C193" s="74">
        <v>4827159.79</v>
      </c>
      <c r="D193" s="74">
        <v>4671526.7299999995</v>
      </c>
      <c r="E193" s="74">
        <v>5690469.4399999995</v>
      </c>
      <c r="F193" s="74">
        <v>6280788.7300000004</v>
      </c>
      <c r="G193" s="74">
        <v>6379883.6099999994</v>
      </c>
      <c r="H193" s="74">
        <v>6149456.3700000001</v>
      </c>
      <c r="I193" s="74">
        <v>7499703.0599999996</v>
      </c>
      <c r="J193" s="74">
        <v>6671210.8399999999</v>
      </c>
      <c r="K193" s="74">
        <v>6740148.0899999999</v>
      </c>
    </row>
    <row r="194" spans="1:11" s="42" customFormat="1" ht="45" x14ac:dyDescent="0.2">
      <c r="A194" s="46" t="s">
        <v>393</v>
      </c>
      <c r="C194" s="55"/>
      <c r="D194" s="55"/>
      <c r="E194" s="55"/>
      <c r="F194" s="55"/>
      <c r="G194" s="55"/>
      <c r="H194" s="55"/>
      <c r="I194" s="55"/>
      <c r="J194" s="55"/>
      <c r="K194" s="55"/>
    </row>
    <row r="195" spans="1:11" ht="15.75" thickBot="1" x14ac:dyDescent="0.3">
      <c r="C195" s="53"/>
      <c r="D195" s="53"/>
      <c r="E195" s="53"/>
      <c r="F195" s="53"/>
      <c r="G195" s="53"/>
      <c r="H195" s="53"/>
      <c r="I195" s="53"/>
      <c r="J195" s="53"/>
      <c r="K195" s="53"/>
    </row>
    <row r="196" spans="1:11" ht="30.75" thickBot="1" x14ac:dyDescent="0.25">
      <c r="A196" s="1" t="s">
        <v>394</v>
      </c>
      <c r="C196" s="69">
        <v>44957</v>
      </c>
      <c r="D196" s="69">
        <v>44985</v>
      </c>
      <c r="E196" s="69">
        <v>45016</v>
      </c>
      <c r="F196" s="69">
        <v>45046</v>
      </c>
      <c r="G196" s="69">
        <v>45077</v>
      </c>
      <c r="H196" s="69">
        <v>45107</v>
      </c>
      <c r="I196" s="69">
        <v>45138</v>
      </c>
      <c r="J196" s="69">
        <v>45169</v>
      </c>
      <c r="K196" s="69">
        <v>45199</v>
      </c>
    </row>
    <row r="197" spans="1:11" ht="15.75" thickBot="1" x14ac:dyDescent="0.25">
      <c r="A197" s="2" t="s">
        <v>62</v>
      </c>
      <c r="C197" s="74">
        <v>1170049.21</v>
      </c>
      <c r="D197" s="74">
        <v>931776.93</v>
      </c>
      <c r="E197" s="74">
        <v>985060.71</v>
      </c>
      <c r="F197" s="74">
        <v>1108077.8599999999</v>
      </c>
      <c r="G197" s="74">
        <v>1114954.7000000002</v>
      </c>
      <c r="H197" s="74">
        <v>779651.91</v>
      </c>
      <c r="I197" s="74">
        <v>931534.54</v>
      </c>
      <c r="J197" s="74">
        <v>905133.73</v>
      </c>
      <c r="K197" s="74">
        <v>922326.67</v>
      </c>
    </row>
    <row r="198" spans="1:11" s="42" customFormat="1" ht="45" x14ac:dyDescent="0.2">
      <c r="A198" s="46" t="s">
        <v>395</v>
      </c>
      <c r="C198" s="94"/>
      <c r="D198" s="94">
        <f>C197+D197</f>
        <v>2101826.14</v>
      </c>
      <c r="E198" s="94"/>
      <c r="F198" s="94">
        <f>E197+G198</f>
        <v>985060.71</v>
      </c>
      <c r="G198" s="94"/>
      <c r="H198" s="94">
        <f>G197+H197</f>
        <v>1894606.6100000003</v>
      </c>
      <c r="I198" s="94"/>
      <c r="J198" s="94">
        <f>I197+J197</f>
        <v>1836668.27</v>
      </c>
      <c r="K198" s="94"/>
    </row>
    <row r="199" spans="1:11" ht="15.75" thickBot="1" x14ac:dyDescent="0.3">
      <c r="C199" s="95"/>
      <c r="D199" s="95"/>
      <c r="E199" s="95"/>
      <c r="F199" s="95"/>
      <c r="G199" s="95"/>
      <c r="H199" s="95"/>
      <c r="I199" s="95"/>
      <c r="J199" s="95"/>
      <c r="K199" s="95"/>
    </row>
    <row r="200" spans="1:11" ht="30.75" thickBot="1" x14ac:dyDescent="0.25">
      <c r="A200" s="1" t="s">
        <v>396</v>
      </c>
      <c r="C200" s="69">
        <v>44957</v>
      </c>
      <c r="D200" s="69">
        <v>44985</v>
      </c>
      <c r="E200" s="69">
        <v>45016</v>
      </c>
      <c r="F200" s="69">
        <v>45046</v>
      </c>
      <c r="G200" s="69">
        <v>45077</v>
      </c>
      <c r="H200" s="69">
        <v>45107</v>
      </c>
      <c r="I200" s="69">
        <v>45138</v>
      </c>
      <c r="J200" s="69">
        <v>45169</v>
      </c>
      <c r="K200" s="69">
        <v>45199</v>
      </c>
    </row>
    <row r="201" spans="1:11" ht="15.75" thickBot="1" x14ac:dyDescent="0.25">
      <c r="A201" s="2" t="s">
        <v>4</v>
      </c>
      <c r="C201" s="74">
        <v>231726.92</v>
      </c>
      <c r="D201" s="74">
        <v>234348.88</v>
      </c>
      <c r="E201" s="74">
        <v>234578.19</v>
      </c>
      <c r="F201" s="74">
        <v>261933.80000000002</v>
      </c>
      <c r="G201" s="74">
        <v>262511.60000000003</v>
      </c>
      <c r="H201" s="74">
        <v>247254.02000000002</v>
      </c>
      <c r="I201" s="74">
        <v>287054.77</v>
      </c>
      <c r="J201" s="74">
        <v>267029.42</v>
      </c>
      <c r="K201" s="74">
        <v>271750.87</v>
      </c>
    </row>
    <row r="202" spans="1:11" s="42" customFormat="1" ht="45" x14ac:dyDescent="0.2">
      <c r="A202" s="46" t="s">
        <v>397</v>
      </c>
      <c r="C202" s="55"/>
      <c r="D202" s="55"/>
      <c r="E202" s="55"/>
      <c r="F202" s="55"/>
      <c r="G202" s="55"/>
      <c r="H202" s="55"/>
      <c r="I202" s="55"/>
      <c r="J202" s="55"/>
      <c r="K202" s="55"/>
    </row>
    <row r="203" spans="1:11" ht="15.75" thickBot="1" x14ac:dyDescent="0.3">
      <c r="C203" s="53"/>
      <c r="D203" s="53"/>
      <c r="E203" s="53"/>
      <c r="F203" s="53"/>
      <c r="G203" s="53"/>
      <c r="H203" s="53"/>
      <c r="I203" s="53"/>
      <c r="J203" s="53"/>
      <c r="K203" s="53"/>
    </row>
    <row r="204" spans="1:11" ht="15.75" thickBot="1" x14ac:dyDescent="0.25">
      <c r="A204" s="1" t="s">
        <v>398</v>
      </c>
      <c r="C204" s="69">
        <v>44957</v>
      </c>
      <c r="D204" s="69">
        <v>44985</v>
      </c>
      <c r="E204" s="69">
        <v>45016</v>
      </c>
      <c r="F204" s="69">
        <v>45046</v>
      </c>
      <c r="G204" s="69">
        <v>45077</v>
      </c>
      <c r="H204" s="69">
        <v>45107</v>
      </c>
      <c r="I204" s="69">
        <v>45138</v>
      </c>
      <c r="J204" s="69">
        <v>45169</v>
      </c>
      <c r="K204" s="69">
        <v>45199</v>
      </c>
    </row>
    <row r="205" spans="1:11" ht="15.75" thickBot="1" x14ac:dyDescent="0.25">
      <c r="A205" s="2" t="s">
        <v>4</v>
      </c>
      <c r="C205" s="74">
        <v>1756852.94</v>
      </c>
      <c r="D205" s="74">
        <v>1778325.68</v>
      </c>
      <c r="E205" s="74">
        <v>1639684.14</v>
      </c>
      <c r="F205" s="74">
        <v>1840526.3599999999</v>
      </c>
      <c r="G205" s="74">
        <v>1840272.24</v>
      </c>
      <c r="H205" s="74">
        <v>1819405.85</v>
      </c>
      <c r="I205" s="74">
        <v>2068847.1500000001</v>
      </c>
      <c r="J205" s="74">
        <v>1966317.19</v>
      </c>
      <c r="K205" s="74">
        <v>1981574.7</v>
      </c>
    </row>
    <row r="206" spans="1:11" s="42" customFormat="1" ht="45" x14ac:dyDescent="0.2">
      <c r="A206" s="46" t="s">
        <v>399</v>
      </c>
      <c r="C206" s="55"/>
      <c r="D206" s="55"/>
      <c r="E206" s="55"/>
      <c r="F206" s="55"/>
      <c r="G206" s="55"/>
      <c r="H206" s="55"/>
      <c r="I206" s="55"/>
      <c r="J206" s="55"/>
      <c r="K206" s="55"/>
    </row>
    <row r="207" spans="1:11" ht="15.75" thickBot="1" x14ac:dyDescent="0.3">
      <c r="C207" s="53"/>
      <c r="D207" s="53"/>
      <c r="E207" s="53"/>
      <c r="F207" s="53"/>
      <c r="G207" s="53"/>
      <c r="H207" s="53"/>
      <c r="I207" s="53"/>
      <c r="J207" s="53"/>
      <c r="K207" s="53"/>
    </row>
    <row r="208" spans="1:11" ht="33.75" customHeight="1" thickBot="1" x14ac:dyDescent="0.25">
      <c r="A208" s="1" t="s">
        <v>400</v>
      </c>
      <c r="C208" s="69">
        <v>44957</v>
      </c>
      <c r="D208" s="69">
        <v>44985</v>
      </c>
      <c r="E208" s="69">
        <v>45016</v>
      </c>
      <c r="F208" s="69">
        <v>45046</v>
      </c>
      <c r="G208" s="69">
        <v>45077</v>
      </c>
      <c r="H208" s="69">
        <v>45107</v>
      </c>
      <c r="I208" s="69">
        <v>45138</v>
      </c>
      <c r="J208" s="69">
        <v>45169</v>
      </c>
      <c r="K208" s="69">
        <v>45199</v>
      </c>
    </row>
    <row r="209" spans="1:11" ht="15.75" thickBot="1" x14ac:dyDescent="0.25">
      <c r="A209" s="2" t="s">
        <v>4</v>
      </c>
      <c r="C209" s="74">
        <v>350658.34</v>
      </c>
      <c r="D209" s="74">
        <v>354664.64</v>
      </c>
      <c r="E209" s="74">
        <v>326762.8</v>
      </c>
      <c r="F209" s="74">
        <v>366557.72</v>
      </c>
      <c r="G209" s="74">
        <v>366411.41000000003</v>
      </c>
      <c r="H209" s="74">
        <v>361539.58</v>
      </c>
      <c r="I209" s="74">
        <v>412248.45</v>
      </c>
      <c r="J209" s="74">
        <v>392351.04</v>
      </c>
      <c r="K209" s="74">
        <v>394914.25</v>
      </c>
    </row>
    <row r="210" spans="1:11" s="42" customFormat="1" ht="45" x14ac:dyDescent="0.2">
      <c r="A210" s="46" t="s">
        <v>401</v>
      </c>
      <c r="C210" s="55"/>
      <c r="D210" s="55"/>
      <c r="E210" s="55"/>
      <c r="F210" s="55"/>
      <c r="G210" s="55"/>
      <c r="H210" s="55"/>
      <c r="I210" s="55"/>
      <c r="J210" s="55"/>
      <c r="K210" s="55"/>
    </row>
    <row r="211" spans="1:11" ht="15.75" thickBot="1" x14ac:dyDescent="0.3">
      <c r="C211" s="53"/>
      <c r="D211" s="53"/>
      <c r="E211" s="53"/>
      <c r="F211" s="53"/>
      <c r="G211" s="53"/>
      <c r="H211" s="53"/>
      <c r="I211" s="53"/>
      <c r="J211" s="53"/>
      <c r="K211" s="53"/>
    </row>
    <row r="212" spans="1:11" ht="30.75" thickBot="1" x14ac:dyDescent="0.25">
      <c r="A212" s="1" t="s">
        <v>402</v>
      </c>
      <c r="C212" s="69">
        <v>44957</v>
      </c>
      <c r="D212" s="69">
        <v>44985</v>
      </c>
      <c r="E212" s="69">
        <v>45016</v>
      </c>
      <c r="F212" s="69">
        <v>45046</v>
      </c>
      <c r="G212" s="69">
        <v>45077</v>
      </c>
      <c r="H212" s="69">
        <v>45107</v>
      </c>
      <c r="I212" s="69">
        <v>45138</v>
      </c>
      <c r="J212" s="69">
        <v>45169</v>
      </c>
      <c r="K212" s="69">
        <v>45199</v>
      </c>
    </row>
    <row r="213" spans="1:11" ht="15.75" thickBot="1" x14ac:dyDescent="0.25">
      <c r="A213" s="2" t="s">
        <v>4</v>
      </c>
      <c r="C213" s="74">
        <v>313693.76</v>
      </c>
      <c r="D213" s="74">
        <v>317211.05</v>
      </c>
      <c r="E213" s="74">
        <v>292110.62</v>
      </c>
      <c r="F213" s="74">
        <v>327867.62</v>
      </c>
      <c r="G213" s="74">
        <v>327772.45</v>
      </c>
      <c r="H213" s="74">
        <v>323309.66000000003</v>
      </c>
      <c r="I213" s="74">
        <v>368727.73</v>
      </c>
      <c r="J213" s="74">
        <v>350921.8</v>
      </c>
      <c r="K213" s="74">
        <v>351767.26</v>
      </c>
    </row>
    <row r="214" spans="1:11" s="42" customFormat="1" ht="45" x14ac:dyDescent="0.2">
      <c r="A214" s="46" t="s">
        <v>403</v>
      </c>
      <c r="C214" s="55"/>
      <c r="D214" s="55"/>
      <c r="E214" s="55"/>
      <c r="F214" s="55"/>
      <c r="G214" s="55"/>
      <c r="H214" s="55"/>
      <c r="I214" s="55"/>
      <c r="J214" s="55"/>
      <c r="K214" s="55"/>
    </row>
    <row r="215" spans="1:11" ht="15.75" thickBot="1" x14ac:dyDescent="0.3">
      <c r="C215" s="53"/>
      <c r="D215" s="53"/>
      <c r="E215" s="53"/>
      <c r="F215" s="53"/>
      <c r="G215" s="53"/>
      <c r="H215" s="53"/>
      <c r="I215" s="53"/>
      <c r="J215" s="53"/>
      <c r="K215" s="53"/>
    </row>
    <row r="216" spans="1:11" ht="15.75" thickBot="1" x14ac:dyDescent="0.25">
      <c r="A216" s="1" t="s">
        <v>404</v>
      </c>
      <c r="C216" s="69">
        <v>44957</v>
      </c>
      <c r="D216" s="69">
        <v>44985</v>
      </c>
      <c r="E216" s="69">
        <v>45016</v>
      </c>
      <c r="F216" s="69">
        <v>45046</v>
      </c>
      <c r="G216" s="69">
        <v>45077</v>
      </c>
      <c r="H216" s="69">
        <v>45107</v>
      </c>
      <c r="I216" s="69">
        <v>45138</v>
      </c>
      <c r="J216" s="69">
        <v>45169</v>
      </c>
      <c r="K216" s="69">
        <v>45199</v>
      </c>
    </row>
    <row r="217" spans="1:11" ht="15.75" thickBot="1" x14ac:dyDescent="0.25">
      <c r="A217" s="2" t="s">
        <v>4</v>
      </c>
      <c r="C217" s="74">
        <v>688985.05999999994</v>
      </c>
      <c r="D217" s="74">
        <v>582784.72</v>
      </c>
      <c r="E217" s="74">
        <v>1103435.97</v>
      </c>
      <c r="F217" s="74">
        <v>1262456.22</v>
      </c>
      <c r="G217" s="74">
        <v>1144400.08</v>
      </c>
      <c r="H217" s="74">
        <v>1174556.3599999999</v>
      </c>
      <c r="I217" s="74">
        <v>1407639.39</v>
      </c>
      <c r="J217" s="74">
        <v>1222438.97</v>
      </c>
      <c r="K217" s="74">
        <v>950931.88</v>
      </c>
    </row>
    <row r="218" spans="1:11" s="42" customFormat="1" ht="45" x14ac:dyDescent="0.2">
      <c r="A218" s="46" t="s">
        <v>405</v>
      </c>
      <c r="C218" s="55"/>
      <c r="D218" s="55"/>
      <c r="E218" s="55"/>
      <c r="F218" s="55"/>
      <c r="G218" s="55"/>
      <c r="H218" s="55"/>
      <c r="I218" s="55"/>
      <c r="J218" s="55"/>
      <c r="K218" s="55"/>
    </row>
    <row r="219" spans="1:11" ht="15.75" thickBot="1" x14ac:dyDescent="0.3">
      <c r="C219" s="53"/>
      <c r="D219" s="53"/>
      <c r="E219" s="53"/>
      <c r="F219" s="53"/>
      <c r="G219" s="53"/>
      <c r="H219" s="53"/>
      <c r="I219" s="53"/>
      <c r="J219" s="53"/>
      <c r="K219" s="53"/>
    </row>
    <row r="220" spans="1:11" ht="30.75" thickBot="1" x14ac:dyDescent="0.25">
      <c r="A220" s="1" t="s">
        <v>406</v>
      </c>
      <c r="C220" s="69">
        <v>44957</v>
      </c>
      <c r="D220" s="69">
        <v>44985</v>
      </c>
      <c r="E220" s="69">
        <v>45016</v>
      </c>
      <c r="F220" s="69">
        <v>45046</v>
      </c>
      <c r="G220" s="69">
        <v>45077</v>
      </c>
      <c r="H220" s="69">
        <v>45107</v>
      </c>
      <c r="I220" s="69">
        <v>45138</v>
      </c>
      <c r="J220" s="69">
        <v>45169</v>
      </c>
      <c r="K220" s="69">
        <v>45199</v>
      </c>
    </row>
    <row r="221" spans="1:11" ht="15.75" thickBot="1" x14ac:dyDescent="0.25">
      <c r="A221" s="2" t="s">
        <v>4</v>
      </c>
      <c r="C221" s="74">
        <v>117217.04</v>
      </c>
      <c r="D221" s="74">
        <v>102480.56</v>
      </c>
      <c r="E221" s="74">
        <v>200678.41</v>
      </c>
      <c r="F221" s="74">
        <v>187047.06</v>
      </c>
      <c r="G221" s="74">
        <v>163247.78999999998</v>
      </c>
      <c r="H221" s="74">
        <v>174395.47</v>
      </c>
      <c r="I221" s="74">
        <v>217024.35</v>
      </c>
      <c r="J221" s="74">
        <v>187435.96</v>
      </c>
      <c r="K221" s="74">
        <v>139710.24000000002</v>
      </c>
    </row>
    <row r="222" spans="1:11" s="42" customFormat="1" ht="45" x14ac:dyDescent="0.2">
      <c r="A222" s="46" t="s">
        <v>407</v>
      </c>
      <c r="C222" s="55"/>
      <c r="D222" s="55"/>
      <c r="E222" s="55"/>
      <c r="F222" s="55"/>
      <c r="G222" s="55"/>
      <c r="H222" s="55"/>
      <c r="I222" s="55"/>
      <c r="J222" s="55"/>
      <c r="K222" s="55"/>
    </row>
    <row r="223" spans="1:11" ht="15.75" thickBot="1" x14ac:dyDescent="0.3">
      <c r="C223" s="53"/>
      <c r="D223" s="53"/>
      <c r="E223" s="53"/>
      <c r="F223" s="53"/>
      <c r="G223" s="53"/>
      <c r="H223" s="53"/>
      <c r="I223" s="53"/>
      <c r="J223" s="53"/>
      <c r="K223" s="53"/>
    </row>
    <row r="224" spans="1:11" ht="30.75" thickBot="1" x14ac:dyDescent="0.25">
      <c r="A224" s="1" t="s">
        <v>408</v>
      </c>
      <c r="C224" s="69">
        <v>44957</v>
      </c>
      <c r="D224" s="69">
        <v>44985</v>
      </c>
      <c r="E224" s="69">
        <v>45016</v>
      </c>
      <c r="F224" s="69">
        <v>45046</v>
      </c>
      <c r="G224" s="69">
        <v>45077</v>
      </c>
      <c r="H224" s="69">
        <v>45107</v>
      </c>
      <c r="I224" s="69">
        <v>45138</v>
      </c>
      <c r="J224" s="69">
        <v>45169</v>
      </c>
      <c r="K224" s="69">
        <v>45199</v>
      </c>
    </row>
    <row r="225" spans="1:11" ht="15.75" thickBot="1" x14ac:dyDescent="0.25">
      <c r="A225" s="2" t="s">
        <v>4</v>
      </c>
      <c r="C225" s="74">
        <v>103242.62</v>
      </c>
      <c r="D225" s="74">
        <v>90539.209999999992</v>
      </c>
      <c r="E225" s="74">
        <v>179412.66</v>
      </c>
      <c r="F225" s="74">
        <v>166724.89000000001</v>
      </c>
      <c r="G225" s="74">
        <v>144267.29</v>
      </c>
      <c r="H225" s="74">
        <v>155014.34</v>
      </c>
      <c r="I225" s="74">
        <v>193352.77000000002</v>
      </c>
      <c r="J225" s="74">
        <v>166597.12999999998</v>
      </c>
      <c r="K225" s="74">
        <v>124157.26</v>
      </c>
    </row>
    <row r="226" spans="1:11" s="42" customFormat="1" ht="45" x14ac:dyDescent="0.2">
      <c r="A226" s="46" t="s">
        <v>409</v>
      </c>
      <c r="C226" s="55"/>
      <c r="D226" s="55"/>
      <c r="E226" s="55"/>
      <c r="F226" s="55"/>
      <c r="G226" s="55"/>
      <c r="H226" s="55"/>
      <c r="I226" s="55"/>
      <c r="J226" s="55"/>
      <c r="K226" s="55"/>
    </row>
    <row r="227" spans="1:11" ht="15.75" thickBot="1" x14ac:dyDescent="0.3">
      <c r="C227" s="53"/>
      <c r="D227" s="53"/>
      <c r="E227" s="53"/>
      <c r="F227" s="53"/>
      <c r="G227" s="53"/>
      <c r="H227" s="53"/>
      <c r="I227" s="53"/>
      <c r="J227" s="53"/>
      <c r="K227" s="53"/>
    </row>
    <row r="228" spans="1:11" ht="15.75" thickBot="1" x14ac:dyDescent="0.3">
      <c r="A228" s="26" t="s">
        <v>410</v>
      </c>
      <c r="C228" s="69">
        <v>44957</v>
      </c>
      <c r="D228" s="69">
        <v>44985</v>
      </c>
      <c r="E228" s="69">
        <v>45016</v>
      </c>
      <c r="F228" s="69">
        <v>45046</v>
      </c>
      <c r="G228" s="69">
        <v>45077</v>
      </c>
      <c r="H228" s="69">
        <v>45107</v>
      </c>
      <c r="I228" s="69">
        <v>45138</v>
      </c>
      <c r="J228" s="69">
        <v>45169</v>
      </c>
      <c r="K228" s="69">
        <v>45199</v>
      </c>
    </row>
    <row r="229" spans="1:11" ht="15.75" thickBot="1" x14ac:dyDescent="0.25">
      <c r="A229" s="6" t="s">
        <v>411</v>
      </c>
      <c r="C229" s="74">
        <f>C169+C173+C177</f>
        <v>25730080.02</v>
      </c>
      <c r="D229" s="74">
        <f t="shared" ref="D229:K229" si="4">D169+D173+D177</f>
        <v>26459908.890000001</v>
      </c>
      <c r="E229" s="74">
        <f>E169+E173+E177</f>
        <v>24923329.490000002</v>
      </c>
      <c r="F229" s="74">
        <f t="shared" si="4"/>
        <v>28382500.48</v>
      </c>
      <c r="G229" s="74">
        <f t="shared" si="4"/>
        <v>28682486.140000004</v>
      </c>
      <c r="H229" s="74">
        <f t="shared" si="4"/>
        <v>28632780.189999998</v>
      </c>
      <c r="I229" s="74">
        <f t="shared" si="4"/>
        <v>31615509.98</v>
      </c>
      <c r="J229" s="74">
        <f t="shared" si="4"/>
        <v>29946911.460000001</v>
      </c>
      <c r="K229" s="74">
        <f t="shared" si="4"/>
        <v>29399338.949999999</v>
      </c>
    </row>
    <row r="230" spans="1:11" s="42" customFormat="1" ht="45" x14ac:dyDescent="0.2">
      <c r="A230" s="46" t="s">
        <v>412</v>
      </c>
      <c r="C230" s="55"/>
      <c r="D230" s="55"/>
      <c r="E230" s="55"/>
      <c r="F230" s="55"/>
      <c r="G230" s="55"/>
      <c r="H230" s="55"/>
      <c r="I230" s="55"/>
      <c r="J230" s="55"/>
      <c r="K230" s="55"/>
    </row>
    <row r="231" spans="1:11" ht="15.75" thickBot="1" x14ac:dyDescent="0.3">
      <c r="C231" s="53"/>
      <c r="D231" s="53"/>
      <c r="E231" s="53"/>
      <c r="F231" s="53"/>
      <c r="G231" s="53"/>
      <c r="H231" s="53"/>
      <c r="I231" s="53"/>
      <c r="J231" s="53"/>
      <c r="K231" s="53"/>
    </row>
    <row r="232" spans="1:11" ht="15.75" thickBot="1" x14ac:dyDescent="0.25">
      <c r="A232" s="29" t="s">
        <v>413</v>
      </c>
      <c r="C232" s="69">
        <v>44957</v>
      </c>
      <c r="D232" s="69">
        <v>44985</v>
      </c>
      <c r="E232" s="69">
        <v>45016</v>
      </c>
      <c r="F232" s="69">
        <v>45046</v>
      </c>
      <c r="G232" s="69">
        <v>45077</v>
      </c>
      <c r="H232" s="69">
        <v>45107</v>
      </c>
      <c r="I232" s="69">
        <v>45138</v>
      </c>
      <c r="J232" s="69">
        <v>45169</v>
      </c>
      <c r="K232" s="69">
        <v>45199</v>
      </c>
    </row>
    <row r="233" spans="1:11" ht="15.75" thickBot="1" x14ac:dyDescent="0.25">
      <c r="A233" s="6" t="s">
        <v>411</v>
      </c>
      <c r="C233" s="74">
        <f>C185+C181+C189</f>
        <v>5532315.3200000003</v>
      </c>
      <c r="D233" s="74">
        <f t="shared" ref="D233:K233" si="5">D185+D181+D189</f>
        <v>5464530.4699999997</v>
      </c>
      <c r="E233" s="74">
        <f t="shared" si="5"/>
        <v>5194170.3600000003</v>
      </c>
      <c r="F233" s="74">
        <f t="shared" si="5"/>
        <v>5844254.9900000002</v>
      </c>
      <c r="G233" s="74">
        <f t="shared" si="5"/>
        <v>6050170.1000000006</v>
      </c>
      <c r="H233" s="74">
        <f t="shared" si="5"/>
        <v>5920082.5300000003</v>
      </c>
      <c r="I233" s="74">
        <f t="shared" si="5"/>
        <v>6745996.9799999995</v>
      </c>
      <c r="J233" s="74">
        <f t="shared" si="5"/>
        <v>6278382.7400000002</v>
      </c>
      <c r="K233" s="74">
        <f t="shared" si="5"/>
        <v>6242764.3300000001</v>
      </c>
    </row>
    <row r="234" spans="1:11" s="42" customFormat="1" ht="45" x14ac:dyDescent="0.2">
      <c r="A234" s="46" t="s">
        <v>414</v>
      </c>
      <c r="C234" s="55"/>
      <c r="D234" s="55"/>
      <c r="E234" s="55"/>
      <c r="F234" s="55"/>
      <c r="G234" s="55"/>
      <c r="H234" s="55"/>
      <c r="I234" s="55"/>
      <c r="J234" s="55"/>
      <c r="K234" s="55"/>
    </row>
    <row r="235" spans="1:11" ht="15.75" thickBot="1" x14ac:dyDescent="0.3">
      <c r="C235" s="53"/>
      <c r="D235" s="53"/>
      <c r="E235" s="53"/>
      <c r="F235" s="53"/>
      <c r="G235" s="53"/>
      <c r="H235" s="53"/>
      <c r="I235" s="53"/>
      <c r="J235" s="53"/>
      <c r="K235" s="53"/>
    </row>
    <row r="236" spans="1:11" ht="15.75" thickBot="1" x14ac:dyDescent="0.25">
      <c r="A236" s="29" t="s">
        <v>415</v>
      </c>
      <c r="C236" s="69">
        <v>44957</v>
      </c>
      <c r="D236" s="69">
        <v>44985</v>
      </c>
      <c r="E236" s="69">
        <v>45016</v>
      </c>
      <c r="F236" s="69">
        <v>45046</v>
      </c>
      <c r="G236" s="69">
        <v>45077</v>
      </c>
      <c r="H236" s="69">
        <v>45107</v>
      </c>
      <c r="I236" s="69">
        <v>45138</v>
      </c>
      <c r="J236" s="69">
        <v>45169</v>
      </c>
      <c r="K236" s="69">
        <v>45199</v>
      </c>
    </row>
    <row r="237" spans="1:11" ht="15.75" thickBot="1" x14ac:dyDescent="0.25">
      <c r="A237" s="6" t="s">
        <v>411</v>
      </c>
      <c r="C237" s="74">
        <f>C193+C197+C201</f>
        <v>6228935.9199999999</v>
      </c>
      <c r="D237" s="74">
        <f t="shared" ref="D237:K237" si="6">D193+D197+D201</f>
        <v>5837652.5399999991</v>
      </c>
      <c r="E237" s="74">
        <f t="shared" si="6"/>
        <v>6910108.3399999999</v>
      </c>
      <c r="F237" s="74">
        <f t="shared" si="6"/>
        <v>7650800.3899999997</v>
      </c>
      <c r="G237" s="74">
        <f t="shared" si="6"/>
        <v>7757349.9099999992</v>
      </c>
      <c r="H237" s="74">
        <f t="shared" si="6"/>
        <v>7176362.3000000007</v>
      </c>
      <c r="I237" s="74">
        <f t="shared" si="6"/>
        <v>8718292.3699999992</v>
      </c>
      <c r="J237" s="74">
        <f t="shared" si="6"/>
        <v>7843373.9900000002</v>
      </c>
      <c r="K237" s="74">
        <f t="shared" si="6"/>
        <v>7934225.6299999999</v>
      </c>
    </row>
    <row r="238" spans="1:11" s="42" customFormat="1" ht="45" x14ac:dyDescent="0.2">
      <c r="A238" s="46" t="s">
        <v>416</v>
      </c>
      <c r="C238" s="55"/>
      <c r="D238" s="55"/>
      <c r="E238" s="55"/>
      <c r="F238" s="55"/>
      <c r="G238" s="55"/>
      <c r="H238" s="55"/>
      <c r="I238" s="55"/>
      <c r="J238" s="55"/>
      <c r="K238" s="55"/>
    </row>
    <row r="239" spans="1:11" ht="15.75" thickBot="1" x14ac:dyDescent="0.3">
      <c r="C239" s="53"/>
      <c r="D239" s="53"/>
      <c r="E239" s="53"/>
      <c r="F239" s="53"/>
      <c r="G239" s="53"/>
      <c r="H239" s="53"/>
      <c r="I239" s="53"/>
      <c r="J239" s="53"/>
      <c r="K239" s="53"/>
    </row>
    <row r="240" spans="1:11" ht="15.75" thickBot="1" x14ac:dyDescent="0.25">
      <c r="A240" s="29" t="s">
        <v>417</v>
      </c>
      <c r="C240" s="69">
        <v>44957</v>
      </c>
      <c r="D240" s="69">
        <v>44985</v>
      </c>
      <c r="E240" s="69">
        <v>45016</v>
      </c>
      <c r="F240" s="69">
        <v>45046</v>
      </c>
      <c r="G240" s="69">
        <v>45077</v>
      </c>
      <c r="H240" s="69">
        <v>45107</v>
      </c>
      <c r="I240" s="69">
        <v>45138</v>
      </c>
      <c r="J240" s="69">
        <v>45169</v>
      </c>
      <c r="K240" s="69">
        <v>45199</v>
      </c>
    </row>
    <row r="241" spans="1:11" ht="15.75" thickBot="1" x14ac:dyDescent="0.25">
      <c r="A241" s="6" t="s">
        <v>411</v>
      </c>
      <c r="C241" s="74">
        <f>C205+C209+C213</f>
        <v>2421205.04</v>
      </c>
      <c r="D241" s="74">
        <f t="shared" ref="D241:K241" si="7">D205+D209+D213</f>
        <v>2450201.3699999996</v>
      </c>
      <c r="E241" s="74">
        <f t="shared" si="7"/>
        <v>2258557.56</v>
      </c>
      <c r="F241" s="74">
        <f t="shared" si="7"/>
        <v>2534951.7000000002</v>
      </c>
      <c r="G241" s="74">
        <f t="shared" si="7"/>
        <v>2534456.1</v>
      </c>
      <c r="H241" s="74">
        <f t="shared" si="7"/>
        <v>2504255.0900000003</v>
      </c>
      <c r="I241" s="74">
        <f t="shared" si="7"/>
        <v>2849823.33</v>
      </c>
      <c r="J241" s="74">
        <f t="shared" si="7"/>
        <v>2709590.03</v>
      </c>
      <c r="K241" s="74">
        <f t="shared" si="7"/>
        <v>2728256.21</v>
      </c>
    </row>
    <row r="242" spans="1:11" s="42" customFormat="1" ht="45" x14ac:dyDescent="0.2">
      <c r="A242" s="46" t="s">
        <v>418</v>
      </c>
      <c r="C242" s="55"/>
      <c r="D242" s="55"/>
      <c r="E242" s="55"/>
      <c r="F242" s="55"/>
      <c r="G242" s="55"/>
      <c r="H242" s="55"/>
      <c r="I242" s="55"/>
      <c r="J242" s="55"/>
      <c r="K242" s="55"/>
    </row>
    <row r="243" spans="1:11" ht="15.75" thickBot="1" x14ac:dyDescent="0.3">
      <c r="C243" s="53"/>
      <c r="D243" s="53"/>
      <c r="E243" s="53"/>
      <c r="F243" s="53"/>
      <c r="G243" s="53"/>
      <c r="H243" s="53"/>
      <c r="I243" s="53"/>
      <c r="J243" s="53"/>
      <c r="K243" s="53"/>
    </row>
    <row r="244" spans="1:11" ht="15.75" thickBot="1" x14ac:dyDescent="0.25">
      <c r="A244" s="29" t="s">
        <v>419</v>
      </c>
      <c r="C244" s="69">
        <v>44957</v>
      </c>
      <c r="D244" s="69">
        <v>44985</v>
      </c>
      <c r="E244" s="69">
        <v>45016</v>
      </c>
      <c r="F244" s="69">
        <v>45046</v>
      </c>
      <c r="G244" s="69">
        <v>45077</v>
      </c>
      <c r="H244" s="69">
        <v>45107</v>
      </c>
      <c r="I244" s="69">
        <v>45138</v>
      </c>
      <c r="J244" s="69">
        <v>45169</v>
      </c>
      <c r="K244" s="69">
        <v>45199</v>
      </c>
    </row>
    <row r="245" spans="1:11" ht="15.75" thickBot="1" x14ac:dyDescent="0.25">
      <c r="A245" s="6" t="s">
        <v>411</v>
      </c>
      <c r="C245" s="74">
        <f>C217+C221+C225</f>
        <v>909444.72</v>
      </c>
      <c r="D245" s="74">
        <f t="shared" ref="D245:K245" si="8">D217+D221+D225</f>
        <v>775804.49</v>
      </c>
      <c r="E245" s="74">
        <f t="shared" si="8"/>
        <v>1483527.0399999998</v>
      </c>
      <c r="F245" s="74">
        <f t="shared" si="8"/>
        <v>1616228.17</v>
      </c>
      <c r="G245" s="74">
        <f t="shared" si="8"/>
        <v>1451915.1600000001</v>
      </c>
      <c r="H245" s="74">
        <f t="shared" si="8"/>
        <v>1503966.17</v>
      </c>
      <c r="I245" s="74">
        <f t="shared" si="8"/>
        <v>1818016.51</v>
      </c>
      <c r="J245" s="74">
        <f t="shared" si="8"/>
        <v>1576472.0599999998</v>
      </c>
      <c r="K245" s="74">
        <f t="shared" si="8"/>
        <v>1214799.3800000001</v>
      </c>
    </row>
    <row r="246" spans="1:11" ht="45" x14ac:dyDescent="0.2">
      <c r="A246" s="23" t="s">
        <v>420</v>
      </c>
      <c r="C246" s="53"/>
      <c r="D246" s="53"/>
      <c r="E246" s="53"/>
      <c r="F246" s="53"/>
      <c r="G246" s="53"/>
      <c r="H246" s="53"/>
      <c r="I246" s="53"/>
      <c r="J246" s="53"/>
      <c r="K246" s="53"/>
    </row>
    <row r="247" spans="1:11" ht="15.75" thickBot="1" x14ac:dyDescent="0.3">
      <c r="C247" s="53"/>
      <c r="D247" s="53"/>
      <c r="E247" s="53"/>
      <c r="F247" s="53"/>
      <c r="G247" s="53"/>
      <c r="H247" s="53"/>
      <c r="I247" s="53"/>
      <c r="J247" s="53"/>
      <c r="K247" s="53"/>
    </row>
    <row r="248" spans="1:11" ht="15.75" thickBot="1" x14ac:dyDescent="0.25">
      <c r="A248" s="29" t="s">
        <v>421</v>
      </c>
      <c r="C248" s="69">
        <v>44957</v>
      </c>
      <c r="D248" s="69">
        <v>44985</v>
      </c>
      <c r="E248" s="69">
        <v>45016</v>
      </c>
      <c r="F248" s="69">
        <v>45046</v>
      </c>
      <c r="G248" s="69">
        <v>45077</v>
      </c>
      <c r="H248" s="69">
        <v>45107</v>
      </c>
      <c r="I248" s="69">
        <v>45138</v>
      </c>
      <c r="J248" s="69">
        <v>45169</v>
      </c>
      <c r="K248" s="69">
        <v>45199</v>
      </c>
    </row>
    <row r="249" spans="1:11" ht="15.75" thickBot="1" x14ac:dyDescent="0.25">
      <c r="A249" s="6" t="s">
        <v>411</v>
      </c>
      <c r="C249" s="74">
        <f>C229+C233+C237+C241+C245</f>
        <v>40821981.019999996</v>
      </c>
      <c r="D249" s="74">
        <f t="shared" ref="D249:K249" si="9">D229+D233+D237+D241+D245</f>
        <v>40988097.759999998</v>
      </c>
      <c r="E249" s="74">
        <f t="shared" si="9"/>
        <v>40769692.789999999</v>
      </c>
      <c r="F249" s="74">
        <f t="shared" si="9"/>
        <v>46028735.730000004</v>
      </c>
      <c r="G249" s="74">
        <f t="shared" si="9"/>
        <v>46476377.409999996</v>
      </c>
      <c r="H249" s="74">
        <f t="shared" si="9"/>
        <v>45737446.280000001</v>
      </c>
      <c r="I249" s="74">
        <f t="shared" si="9"/>
        <v>51747639.169999994</v>
      </c>
      <c r="J249" s="74">
        <f t="shared" si="9"/>
        <v>48354730.280000009</v>
      </c>
      <c r="K249" s="74">
        <f t="shared" si="9"/>
        <v>47519384.500000007</v>
      </c>
    </row>
    <row r="250" spans="1:11" ht="45" x14ac:dyDescent="0.2">
      <c r="A250" s="23" t="s">
        <v>422</v>
      </c>
      <c r="C250" s="53"/>
      <c r="D250" s="53"/>
      <c r="E250" s="53"/>
      <c r="F250" s="53"/>
      <c r="G250" s="53"/>
      <c r="H250" s="53"/>
      <c r="I250" s="53"/>
      <c r="J250" s="53"/>
      <c r="K250" s="53"/>
    </row>
    <row r="251" spans="1:11" ht="15.75" thickBot="1" x14ac:dyDescent="0.3">
      <c r="C251" s="53"/>
      <c r="D251" s="53"/>
      <c r="E251" s="53"/>
      <c r="F251" s="53"/>
      <c r="G251" s="53"/>
      <c r="H251" s="53"/>
      <c r="I251" s="53"/>
      <c r="J251" s="53"/>
      <c r="K251" s="53"/>
    </row>
    <row r="252" spans="1:11" ht="15.75" thickBot="1" x14ac:dyDescent="0.25">
      <c r="A252" s="29" t="s">
        <v>423</v>
      </c>
      <c r="C252" s="69">
        <v>44957</v>
      </c>
      <c r="D252" s="69">
        <v>44985</v>
      </c>
      <c r="E252" s="69">
        <v>45016</v>
      </c>
      <c r="F252" s="69">
        <v>45046</v>
      </c>
      <c r="G252" s="69">
        <v>45077</v>
      </c>
      <c r="H252" s="69">
        <v>45107</v>
      </c>
      <c r="I252" s="69">
        <v>45138</v>
      </c>
      <c r="J252" s="69">
        <v>45169</v>
      </c>
      <c r="K252" s="69">
        <v>45199</v>
      </c>
    </row>
    <row r="253" spans="1:11" ht="15.75" thickBot="1" x14ac:dyDescent="0.25">
      <c r="A253" s="38" t="s">
        <v>411</v>
      </c>
      <c r="C253" s="74">
        <f>C169+C181+C193+C205+C217</f>
        <v>29779771.079999998</v>
      </c>
      <c r="D253" s="74">
        <f t="shared" ref="D253:K253" si="10">D169+D181+D193+D205+D217</f>
        <v>30016073.34</v>
      </c>
      <c r="E253" s="74">
        <f t="shared" si="10"/>
        <v>30100525.619999997</v>
      </c>
      <c r="F253" s="74">
        <f t="shared" si="10"/>
        <v>34063458.200000003</v>
      </c>
      <c r="G253" s="74">
        <f t="shared" si="10"/>
        <v>34408688.579999998</v>
      </c>
      <c r="H253" s="74">
        <f t="shared" si="10"/>
        <v>34066275.660000004</v>
      </c>
      <c r="I253" s="74">
        <f t="shared" si="10"/>
        <v>38674374.399999999</v>
      </c>
      <c r="J253" s="74">
        <f t="shared" si="10"/>
        <v>35982096.649999999</v>
      </c>
      <c r="K253" s="74">
        <f t="shared" si="10"/>
        <v>35359809.149999999</v>
      </c>
    </row>
    <row r="254" spans="1:11" ht="45" x14ac:dyDescent="0.2">
      <c r="A254" s="23" t="s">
        <v>424</v>
      </c>
      <c r="C254" s="53"/>
      <c r="D254" s="53"/>
      <c r="E254" s="53"/>
      <c r="F254" s="53"/>
      <c r="G254" s="53"/>
      <c r="H254" s="53"/>
      <c r="I254" s="53"/>
      <c r="J254" s="53"/>
      <c r="K254" s="53"/>
    </row>
    <row r="255" spans="1:11" ht="15.75" thickBot="1" x14ac:dyDescent="0.3">
      <c r="C255" s="53"/>
      <c r="D255" s="53"/>
      <c r="E255" s="53"/>
      <c r="F255" s="53"/>
      <c r="G255" s="53"/>
      <c r="H255" s="53"/>
      <c r="I255" s="53"/>
      <c r="J255" s="53"/>
      <c r="K255" s="53"/>
    </row>
    <row r="256" spans="1:11" ht="15.75" thickBot="1" x14ac:dyDescent="0.25">
      <c r="A256" s="29" t="s">
        <v>425</v>
      </c>
      <c r="C256" s="69">
        <v>44957</v>
      </c>
      <c r="D256" s="69">
        <v>44985</v>
      </c>
      <c r="E256" s="69">
        <v>45016</v>
      </c>
      <c r="F256" s="69">
        <v>45046</v>
      </c>
      <c r="G256" s="69">
        <v>45077</v>
      </c>
      <c r="H256" s="69">
        <v>45107</v>
      </c>
      <c r="I256" s="69">
        <v>45138</v>
      </c>
      <c r="J256" s="69">
        <v>45169</v>
      </c>
      <c r="K256" s="69">
        <v>45199</v>
      </c>
    </row>
    <row r="257" spans="1:11" ht="15.75" thickBot="1" x14ac:dyDescent="0.25">
      <c r="A257" s="38" t="s">
        <v>411</v>
      </c>
      <c r="C257" s="74">
        <f>C173+C185+C197+C209+C221</f>
        <v>6281271.7000000002</v>
      </c>
      <c r="D257" s="74">
        <f t="shared" ref="D257:K257" si="11">D173+D185+D197+D209+D221</f>
        <v>6127689.8099999987</v>
      </c>
      <c r="E257" s="74">
        <f t="shared" si="11"/>
        <v>5991144.3300000001</v>
      </c>
      <c r="F257" s="74">
        <f t="shared" si="11"/>
        <v>6723844.1399999987</v>
      </c>
      <c r="G257" s="74">
        <f t="shared" si="11"/>
        <v>6781054.0700000003</v>
      </c>
      <c r="H257" s="74">
        <f t="shared" si="11"/>
        <v>6421781.1800000006</v>
      </c>
      <c r="I257" s="74">
        <f t="shared" si="11"/>
        <v>7212180.79</v>
      </c>
      <c r="J257" s="74">
        <f t="shared" si="11"/>
        <v>6835885.9700000007</v>
      </c>
      <c r="K257" s="74">
        <f t="shared" si="11"/>
        <v>6728313.7300000004</v>
      </c>
    </row>
    <row r="258" spans="1:11" ht="45" x14ac:dyDescent="0.2">
      <c r="A258" s="23" t="s">
        <v>426</v>
      </c>
      <c r="C258" s="53"/>
      <c r="D258" s="53"/>
      <c r="E258" s="53"/>
      <c r="F258" s="53"/>
      <c r="G258" s="53"/>
      <c r="H258" s="53"/>
      <c r="I258" s="53"/>
      <c r="J258" s="53"/>
      <c r="K258" s="53"/>
    </row>
    <row r="259" spans="1:11" ht="15.75" thickBot="1" x14ac:dyDescent="0.3">
      <c r="C259" s="53"/>
      <c r="D259" s="53"/>
      <c r="E259" s="53"/>
      <c r="F259" s="53"/>
      <c r="G259" s="53"/>
      <c r="H259" s="53"/>
      <c r="I259" s="53"/>
      <c r="J259" s="53"/>
      <c r="K259" s="53"/>
    </row>
    <row r="260" spans="1:11" ht="15.75" thickBot="1" x14ac:dyDescent="0.25">
      <c r="A260" s="29" t="s">
        <v>427</v>
      </c>
      <c r="C260" s="69">
        <v>44957</v>
      </c>
      <c r="D260" s="69">
        <v>44985</v>
      </c>
      <c r="E260" s="69">
        <v>45016</v>
      </c>
      <c r="F260" s="69">
        <v>45046</v>
      </c>
      <c r="G260" s="69">
        <v>45077</v>
      </c>
      <c r="H260" s="69">
        <v>45107</v>
      </c>
      <c r="I260" s="69">
        <v>45138</v>
      </c>
      <c r="J260" s="69">
        <v>45169</v>
      </c>
      <c r="K260" s="69">
        <v>45199</v>
      </c>
    </row>
    <row r="261" spans="1:11" ht="15.75" thickBot="1" x14ac:dyDescent="0.3">
      <c r="A261" s="21" t="s">
        <v>411</v>
      </c>
      <c r="C261" s="74">
        <f>C177+C189+C201+C213+C225</f>
        <v>4760938.24</v>
      </c>
      <c r="D261" s="74">
        <f t="shared" ref="D261:K261" si="12">D177+D189+D201+D213+D225</f>
        <v>4844334.6099999994</v>
      </c>
      <c r="E261" s="74">
        <f t="shared" si="12"/>
        <v>4678022.8400000008</v>
      </c>
      <c r="F261" s="74">
        <f t="shared" si="12"/>
        <v>5241433.3899999997</v>
      </c>
      <c r="G261" s="74">
        <f t="shared" si="12"/>
        <v>5286634.76</v>
      </c>
      <c r="H261" s="74">
        <f t="shared" si="12"/>
        <v>5249389.4399999995</v>
      </c>
      <c r="I261" s="74">
        <f t="shared" si="12"/>
        <v>5861083.9800000004</v>
      </c>
      <c r="J261" s="74">
        <f t="shared" si="12"/>
        <v>5536747.6600000001</v>
      </c>
      <c r="K261" s="74">
        <f t="shared" si="12"/>
        <v>5431261.6200000001</v>
      </c>
    </row>
    <row r="262" spans="1:11" ht="45" x14ac:dyDescent="0.2">
      <c r="A262" s="23" t="s">
        <v>428</v>
      </c>
      <c r="C262" s="53"/>
      <c r="D262" s="53"/>
      <c r="E262" s="53"/>
      <c r="F262" s="53"/>
      <c r="G262" s="53"/>
      <c r="H262" s="53"/>
      <c r="I262" s="53"/>
      <c r="J262" s="53"/>
      <c r="K262" s="53"/>
    </row>
    <row r="263" spans="1:11" ht="15.75" thickBot="1" x14ac:dyDescent="0.3">
      <c r="C263" s="53"/>
      <c r="D263" s="53"/>
      <c r="E263" s="53"/>
      <c r="F263" s="53"/>
      <c r="G263" s="53"/>
      <c r="H263" s="53"/>
      <c r="I263" s="53"/>
      <c r="J263" s="53"/>
      <c r="K263" s="53"/>
    </row>
    <row r="264" spans="1:11" ht="15.75" thickBot="1" x14ac:dyDescent="0.25">
      <c r="A264" s="1" t="s">
        <v>429</v>
      </c>
      <c r="C264" s="69">
        <v>44957</v>
      </c>
      <c r="D264" s="69">
        <v>44985</v>
      </c>
      <c r="E264" s="69">
        <v>45016</v>
      </c>
      <c r="F264" s="69">
        <v>45046</v>
      </c>
      <c r="G264" s="69">
        <v>45077</v>
      </c>
      <c r="H264" s="69">
        <v>45107</v>
      </c>
      <c r="I264" s="69">
        <v>45138</v>
      </c>
      <c r="J264" s="69">
        <v>45169</v>
      </c>
      <c r="K264" s="69">
        <v>45199</v>
      </c>
    </row>
    <row r="265" spans="1:11" ht="15.75" thickBot="1" x14ac:dyDescent="0.25">
      <c r="A265" s="2" t="s">
        <v>4</v>
      </c>
      <c r="C265" s="74">
        <v>10964</v>
      </c>
      <c r="D265" s="74">
        <v>10142</v>
      </c>
      <c r="E265" s="74">
        <v>8886</v>
      </c>
      <c r="F265" s="74">
        <v>7323</v>
      </c>
      <c r="G265" s="74">
        <v>8760</v>
      </c>
      <c r="H265" s="74">
        <v>8046</v>
      </c>
      <c r="I265" s="74">
        <v>7338</v>
      </c>
      <c r="J265" s="74">
        <v>6633</v>
      </c>
      <c r="K265" s="74">
        <v>5933</v>
      </c>
    </row>
    <row r="266" spans="1:11" ht="60" x14ac:dyDescent="0.2">
      <c r="A266" s="23" t="s">
        <v>430</v>
      </c>
      <c r="C266" s="53"/>
      <c r="D266" s="53"/>
      <c r="E266" s="53"/>
      <c r="F266" s="53"/>
      <c r="G266" s="53"/>
      <c r="H266" s="53"/>
      <c r="I266" s="53"/>
      <c r="J266" s="53"/>
      <c r="K266" s="53"/>
    </row>
    <row r="267" spans="1:11" ht="15.75" thickBot="1" x14ac:dyDescent="0.3">
      <c r="C267" s="53"/>
      <c r="D267" s="53"/>
      <c r="E267" s="53"/>
      <c r="F267" s="53"/>
      <c r="G267" s="53"/>
      <c r="H267" s="53"/>
      <c r="I267" s="53"/>
      <c r="J267" s="53"/>
      <c r="K267" s="53"/>
    </row>
    <row r="268" spans="1:11" ht="15.75" thickBot="1" x14ac:dyDescent="0.25">
      <c r="A268" s="1" t="s">
        <v>431</v>
      </c>
      <c r="C268" s="69">
        <v>44957</v>
      </c>
      <c r="D268" s="69">
        <v>44985</v>
      </c>
      <c r="E268" s="69">
        <v>45016</v>
      </c>
      <c r="F268" s="69">
        <v>45046</v>
      </c>
      <c r="G268" s="69">
        <v>45077</v>
      </c>
      <c r="H268" s="69">
        <v>45107</v>
      </c>
      <c r="I268" s="69">
        <v>45138</v>
      </c>
      <c r="J268" s="69">
        <v>45169</v>
      </c>
      <c r="K268" s="69">
        <v>45199</v>
      </c>
    </row>
    <row r="269" spans="1:11" ht="15.75" thickBot="1" x14ac:dyDescent="0.25">
      <c r="A269" s="2" t="s">
        <v>4</v>
      </c>
      <c r="C269" s="74">
        <v>10332</v>
      </c>
      <c r="D269" s="74">
        <v>9319</v>
      </c>
      <c r="E269" s="74">
        <v>8274</v>
      </c>
      <c r="F269" s="74">
        <v>6444</v>
      </c>
      <c r="G269" s="74">
        <v>8116</v>
      </c>
      <c r="H269" s="74">
        <v>7325</v>
      </c>
      <c r="I269" s="74">
        <v>6333</v>
      </c>
      <c r="J269" s="74">
        <v>5917</v>
      </c>
      <c r="K269" s="74">
        <v>5028</v>
      </c>
    </row>
    <row r="270" spans="1:11" ht="30" x14ac:dyDescent="0.2">
      <c r="A270" s="2" t="s">
        <v>432</v>
      </c>
    </row>
    <row r="271" spans="1:11" ht="30.75" thickBot="1" x14ac:dyDescent="0.25">
      <c r="A271" s="4" t="s">
        <v>433</v>
      </c>
      <c r="D271" s="80"/>
      <c r="F271" s="80"/>
      <c r="H271" s="80"/>
      <c r="J271" s="80"/>
    </row>
    <row r="272" spans="1:11" ht="30.75" thickBot="1" x14ac:dyDescent="0.25">
      <c r="A272" s="39" t="s">
        <v>434</v>
      </c>
      <c r="C272" s="75">
        <f>IF(OR(C265="",C269=""),"",C269/C265)</f>
        <v>0.94235680408610001</v>
      </c>
      <c r="D272" s="75">
        <f t="shared" ref="D272:K272" si="13">IF(OR(D265="",D269=""),"",D269/D265)</f>
        <v>0.91885229737724317</v>
      </c>
      <c r="E272" s="75">
        <f t="shared" si="13"/>
        <v>0.93112761647535447</v>
      </c>
      <c r="F272" s="75">
        <f t="shared" si="13"/>
        <v>0.87996722654649728</v>
      </c>
      <c r="G272" s="75">
        <f t="shared" si="13"/>
        <v>0.92648401826484017</v>
      </c>
      <c r="H272" s="75">
        <f t="shared" si="13"/>
        <v>0.91039025602783996</v>
      </c>
      <c r="I272" s="75">
        <f t="shared" si="13"/>
        <v>0.86304170073589537</v>
      </c>
      <c r="J272" s="75">
        <f t="shared" si="13"/>
        <v>0.89205487712950404</v>
      </c>
      <c r="K272" s="75">
        <f t="shared" si="13"/>
        <v>0.84746334063711448</v>
      </c>
    </row>
    <row r="273" spans="1:11" ht="15.75" thickBot="1" x14ac:dyDescent="0.3"/>
    <row r="274" spans="1:11" ht="15.75" thickBot="1" x14ac:dyDescent="0.25">
      <c r="A274" s="1" t="s">
        <v>435</v>
      </c>
      <c r="C274" s="69">
        <v>44957</v>
      </c>
      <c r="D274" s="69">
        <v>44985</v>
      </c>
      <c r="E274" s="69">
        <v>45016</v>
      </c>
      <c r="F274" s="69">
        <v>45046</v>
      </c>
      <c r="G274" s="69">
        <v>45077</v>
      </c>
      <c r="H274" s="69">
        <v>45107</v>
      </c>
      <c r="I274" s="69">
        <v>45138</v>
      </c>
      <c r="J274" s="69">
        <v>45169</v>
      </c>
      <c r="K274" s="69">
        <v>45199</v>
      </c>
    </row>
    <row r="275" spans="1:11" ht="15.75" thickBot="1" x14ac:dyDescent="0.25">
      <c r="A275" s="2" t="s">
        <v>4</v>
      </c>
      <c r="C275" s="74">
        <v>1058644</v>
      </c>
      <c r="D275" s="74">
        <v>1051597</v>
      </c>
      <c r="E275" s="74">
        <v>1009827</v>
      </c>
      <c r="F275" s="74">
        <v>1169723</v>
      </c>
      <c r="G275" s="74">
        <v>1169475</v>
      </c>
      <c r="H275" s="74">
        <v>1170659</v>
      </c>
      <c r="I275" s="74">
        <v>1332132</v>
      </c>
      <c r="J275" s="74">
        <v>1245050</v>
      </c>
      <c r="K275" s="74">
        <v>1224321</v>
      </c>
    </row>
    <row r="276" spans="1:11" ht="30" x14ac:dyDescent="0.2">
      <c r="A276" s="2" t="s">
        <v>436</v>
      </c>
    </row>
    <row r="277" spans="1:11" s="42" customFormat="1" ht="30" x14ac:dyDescent="0.2">
      <c r="A277" s="46" t="s">
        <v>437</v>
      </c>
      <c r="C277" s="66"/>
      <c r="D277" s="66"/>
      <c r="E277" s="66"/>
      <c r="F277" s="66"/>
      <c r="G277" s="66"/>
      <c r="H277" s="66"/>
      <c r="I277" s="66"/>
      <c r="J277" s="66"/>
      <c r="K277" s="66"/>
    </row>
    <row r="278" spans="1:11" ht="30" x14ac:dyDescent="0.2">
      <c r="A278" s="23" t="s">
        <v>438</v>
      </c>
    </row>
    <row r="279" spans="1:11" ht="15.75" thickBot="1" x14ac:dyDescent="0.3"/>
    <row r="280" spans="1:11" ht="15.75" thickBot="1" x14ac:dyDescent="0.25">
      <c r="A280" s="1" t="s">
        <v>439</v>
      </c>
      <c r="C280" s="69">
        <v>44957</v>
      </c>
      <c r="D280" s="69">
        <v>44985</v>
      </c>
      <c r="E280" s="69">
        <v>45016</v>
      </c>
      <c r="F280" s="69">
        <v>45046</v>
      </c>
      <c r="G280" s="69">
        <v>45077</v>
      </c>
      <c r="H280" s="69">
        <v>45107</v>
      </c>
      <c r="I280" s="69">
        <v>45138</v>
      </c>
      <c r="J280" s="69">
        <v>45169</v>
      </c>
      <c r="K280" s="69">
        <v>45199</v>
      </c>
    </row>
    <row r="281" spans="1:11" ht="15.75" thickBot="1" x14ac:dyDescent="0.25">
      <c r="A281" s="2" t="s">
        <v>4</v>
      </c>
      <c r="C281" s="74">
        <v>134812</v>
      </c>
      <c r="D281" s="74">
        <v>129441</v>
      </c>
      <c r="E281" s="74">
        <v>124503</v>
      </c>
      <c r="F281" s="74">
        <v>139483</v>
      </c>
      <c r="G281" s="74">
        <v>143163</v>
      </c>
      <c r="H281" s="74">
        <v>140379</v>
      </c>
      <c r="I281" s="74">
        <v>162762</v>
      </c>
      <c r="J281" s="74">
        <v>151774</v>
      </c>
      <c r="K281" s="74">
        <v>150686</v>
      </c>
    </row>
    <row r="282" spans="1:11" ht="30" x14ac:dyDescent="0.2">
      <c r="A282" s="2" t="s">
        <v>440</v>
      </c>
      <c r="G282" s="80"/>
      <c r="I282" s="80"/>
      <c r="K282" s="80"/>
    </row>
    <row r="283" spans="1:11" s="42" customFormat="1" ht="30" x14ac:dyDescent="0.2">
      <c r="A283" s="46" t="s">
        <v>441</v>
      </c>
      <c r="C283" s="66"/>
      <c r="D283" s="66"/>
      <c r="E283" s="66"/>
      <c r="F283" s="66"/>
      <c r="G283" s="66"/>
      <c r="H283" s="66"/>
      <c r="I283" s="66"/>
      <c r="J283" s="66"/>
      <c r="K283" s="66"/>
    </row>
    <row r="284" spans="1:11" ht="30" x14ac:dyDescent="0.2">
      <c r="A284" s="23" t="s">
        <v>438</v>
      </c>
    </row>
    <row r="285" spans="1:11" ht="15.75" thickBot="1" x14ac:dyDescent="0.3"/>
    <row r="286" spans="1:11" ht="15.75" thickBot="1" x14ac:dyDescent="0.25">
      <c r="A286" s="1" t="s">
        <v>442</v>
      </c>
      <c r="C286" s="69">
        <v>44957</v>
      </c>
      <c r="D286" s="69">
        <v>44985</v>
      </c>
      <c r="E286" s="69">
        <v>45016</v>
      </c>
      <c r="F286" s="69">
        <v>45046</v>
      </c>
      <c r="G286" s="69">
        <v>45077</v>
      </c>
      <c r="H286" s="69">
        <v>45107</v>
      </c>
      <c r="I286" s="69">
        <v>45138</v>
      </c>
      <c r="J286" s="69">
        <v>45169</v>
      </c>
      <c r="K286" s="69">
        <v>45199</v>
      </c>
    </row>
    <row r="287" spans="1:11" ht="15.75" thickBot="1" x14ac:dyDescent="0.25">
      <c r="A287" s="2" t="s">
        <v>4</v>
      </c>
      <c r="C287" s="74">
        <v>108024</v>
      </c>
      <c r="D287" s="74">
        <v>104435</v>
      </c>
      <c r="E287" s="74">
        <v>125167</v>
      </c>
      <c r="F287" s="74">
        <v>137340</v>
      </c>
      <c r="G287" s="74">
        <v>138229</v>
      </c>
      <c r="H287" s="74">
        <v>46031</v>
      </c>
      <c r="I287" s="74">
        <v>161330</v>
      </c>
      <c r="J287" s="74">
        <v>143619</v>
      </c>
      <c r="K287" s="74">
        <v>143988</v>
      </c>
    </row>
    <row r="288" spans="1:11" x14ac:dyDescent="0.2">
      <c r="A288" s="2" t="s">
        <v>443</v>
      </c>
      <c r="G288" s="66"/>
      <c r="I288" s="66"/>
      <c r="K288" s="66"/>
    </row>
    <row r="289" spans="1:11" s="42" customFormat="1" ht="30" x14ac:dyDescent="0.2">
      <c r="A289" s="46" t="s">
        <v>444</v>
      </c>
      <c r="C289" s="66"/>
      <c r="D289" s="66"/>
      <c r="E289" s="66"/>
      <c r="F289" s="66"/>
      <c r="G289" s="66"/>
      <c r="H289" s="66"/>
      <c r="I289" s="66"/>
      <c r="J289" s="66"/>
      <c r="K289" s="66"/>
    </row>
    <row r="290" spans="1:11" ht="30" x14ac:dyDescent="0.2">
      <c r="A290" s="23" t="s">
        <v>438</v>
      </c>
    </row>
    <row r="291" spans="1:11" ht="15.75" thickBot="1" x14ac:dyDescent="0.3"/>
    <row r="292" spans="1:11" ht="15.75" thickBot="1" x14ac:dyDescent="0.25">
      <c r="A292" s="1" t="s">
        <v>445</v>
      </c>
      <c r="C292" s="69">
        <v>44957</v>
      </c>
      <c r="D292" s="69">
        <v>44985</v>
      </c>
      <c r="E292" s="69">
        <v>45016</v>
      </c>
      <c r="F292" s="69">
        <v>45046</v>
      </c>
      <c r="G292" s="69">
        <v>45077</v>
      </c>
      <c r="H292" s="69">
        <v>45107</v>
      </c>
      <c r="I292" s="69">
        <v>45138</v>
      </c>
      <c r="J292" s="69">
        <v>45169</v>
      </c>
      <c r="K292" s="69">
        <v>45199</v>
      </c>
    </row>
    <row r="293" spans="1:11" ht="15.75" thickBot="1" x14ac:dyDescent="0.25">
      <c r="A293" s="2" t="s">
        <v>4</v>
      </c>
      <c r="C293" s="74">
        <v>85189</v>
      </c>
      <c r="D293" s="74">
        <v>84124</v>
      </c>
      <c r="E293" s="74">
        <v>78036</v>
      </c>
      <c r="F293" s="74">
        <v>87370</v>
      </c>
      <c r="G293" s="74">
        <v>87175</v>
      </c>
      <c r="H293" s="74">
        <v>86315</v>
      </c>
      <c r="I293" s="74">
        <v>99743</v>
      </c>
      <c r="J293" s="74">
        <v>94621</v>
      </c>
      <c r="K293" s="74">
        <v>94869</v>
      </c>
    </row>
    <row r="294" spans="1:11" x14ac:dyDescent="0.2">
      <c r="A294" s="2" t="s">
        <v>446</v>
      </c>
    </row>
    <row r="295" spans="1:11" ht="30" x14ac:dyDescent="0.2">
      <c r="A295" s="23" t="s">
        <v>447</v>
      </c>
    </row>
    <row r="296" spans="1:11" s="42" customFormat="1" ht="30" x14ac:dyDescent="0.2">
      <c r="A296" s="46" t="s">
        <v>438</v>
      </c>
      <c r="C296" s="66"/>
      <c r="D296" s="66"/>
      <c r="E296" s="66"/>
      <c r="F296" s="66"/>
      <c r="G296" s="66"/>
      <c r="H296" s="66"/>
      <c r="I296" s="66"/>
      <c r="J296" s="66"/>
      <c r="K296" s="66"/>
    </row>
    <row r="297" spans="1:11" ht="15.75" thickBot="1" x14ac:dyDescent="0.3"/>
    <row r="298" spans="1:11" ht="15.75" thickBot="1" x14ac:dyDescent="0.25">
      <c r="A298" s="1" t="s">
        <v>448</v>
      </c>
      <c r="C298" s="69">
        <v>44957</v>
      </c>
      <c r="D298" s="69">
        <v>44985</v>
      </c>
      <c r="E298" s="69">
        <v>45016</v>
      </c>
      <c r="F298" s="69">
        <v>45046</v>
      </c>
      <c r="G298" s="69">
        <v>45077</v>
      </c>
      <c r="H298" s="69">
        <v>45107</v>
      </c>
      <c r="I298" s="69">
        <v>45138</v>
      </c>
      <c r="J298" s="69">
        <v>45169</v>
      </c>
      <c r="K298" s="69">
        <v>45199</v>
      </c>
    </row>
    <row r="299" spans="1:11" ht="15.75" thickBot="1" x14ac:dyDescent="0.25">
      <c r="A299" s="2" t="s">
        <v>4</v>
      </c>
      <c r="C299" s="74">
        <v>25472</v>
      </c>
      <c r="D299" s="74">
        <v>21550</v>
      </c>
      <c r="E299" s="74">
        <v>39501</v>
      </c>
      <c r="F299" s="74">
        <v>44051</v>
      </c>
      <c r="G299" s="74">
        <v>38987</v>
      </c>
      <c r="H299" s="74">
        <v>41150</v>
      </c>
      <c r="I299" s="74">
        <v>49494</v>
      </c>
      <c r="J299" s="74">
        <v>43106</v>
      </c>
      <c r="K299" s="74">
        <v>33534</v>
      </c>
    </row>
    <row r="300" spans="1:11" x14ac:dyDescent="0.2">
      <c r="A300" s="2" t="s">
        <v>446</v>
      </c>
    </row>
    <row r="301" spans="1:11" s="42" customFormat="1" ht="30" x14ac:dyDescent="0.2">
      <c r="A301" s="46" t="s">
        <v>449</v>
      </c>
      <c r="C301" s="66"/>
      <c r="D301" s="66"/>
      <c r="E301" s="66"/>
      <c r="F301" s="66"/>
      <c r="G301" s="66"/>
      <c r="H301" s="66"/>
      <c r="I301" s="66"/>
      <c r="J301" s="66"/>
      <c r="K301" s="66"/>
    </row>
    <row r="302" spans="1:11" ht="30" x14ac:dyDescent="0.2">
      <c r="A302" s="23" t="s">
        <v>438</v>
      </c>
    </row>
    <row r="303" spans="1:11" ht="15.75" thickBot="1" x14ac:dyDescent="0.25">
      <c r="A303" s="23"/>
    </row>
    <row r="304" spans="1:11" ht="15.75" thickBot="1" x14ac:dyDescent="0.25">
      <c r="A304" s="29" t="s">
        <v>450</v>
      </c>
      <c r="C304" s="69">
        <v>44957</v>
      </c>
      <c r="D304" s="69">
        <v>44985</v>
      </c>
      <c r="E304" s="69">
        <v>45016</v>
      </c>
      <c r="F304" s="69">
        <v>45046</v>
      </c>
      <c r="G304" s="69">
        <v>45077</v>
      </c>
      <c r="H304" s="69">
        <v>45107</v>
      </c>
      <c r="I304" s="69">
        <v>45138</v>
      </c>
      <c r="J304" s="69">
        <v>45169</v>
      </c>
      <c r="K304" s="69">
        <v>45199</v>
      </c>
    </row>
    <row r="305" spans="1:11" ht="15.75" thickBot="1" x14ac:dyDescent="0.25">
      <c r="A305" s="29" t="s">
        <v>451</v>
      </c>
      <c r="C305" s="74">
        <f t="shared" ref="C305:K305" si="14">C275+C281+C287+C293+C299</f>
        <v>1412141</v>
      </c>
      <c r="D305" s="74">
        <f t="shared" si="14"/>
        <v>1391147</v>
      </c>
      <c r="E305" s="74">
        <f t="shared" si="14"/>
        <v>1377034</v>
      </c>
      <c r="F305" s="74">
        <f t="shared" si="14"/>
        <v>1577967</v>
      </c>
      <c r="G305" s="74">
        <f t="shared" si="14"/>
        <v>1577029</v>
      </c>
      <c r="H305" s="74">
        <f t="shared" si="14"/>
        <v>1484534</v>
      </c>
      <c r="I305" s="74">
        <f t="shared" si="14"/>
        <v>1805461</v>
      </c>
      <c r="J305" s="74">
        <f t="shared" si="14"/>
        <v>1678170</v>
      </c>
      <c r="K305" s="74">
        <f t="shared" si="14"/>
        <v>1647398</v>
      </c>
    </row>
    <row r="306" spans="1:11" ht="15.75" thickBot="1" x14ac:dyDescent="0.25">
      <c r="A306" s="29"/>
    </row>
    <row r="307" spans="1:11" ht="15.75" thickBot="1" x14ac:dyDescent="0.25">
      <c r="A307" s="1" t="s">
        <v>452</v>
      </c>
      <c r="C307" s="69">
        <v>44957</v>
      </c>
      <c r="D307" s="69">
        <v>44985</v>
      </c>
      <c r="E307" s="69">
        <v>45016</v>
      </c>
      <c r="F307" s="69">
        <v>45046</v>
      </c>
      <c r="G307" s="69">
        <v>45077</v>
      </c>
      <c r="H307" s="69">
        <v>45107</v>
      </c>
      <c r="I307" s="69">
        <v>45138</v>
      </c>
      <c r="J307" s="69">
        <v>45169</v>
      </c>
      <c r="K307" s="69">
        <v>45199</v>
      </c>
    </row>
    <row r="308" spans="1:11" ht="15.75" thickBot="1" x14ac:dyDescent="0.25">
      <c r="A308" s="2" t="s">
        <v>4</v>
      </c>
      <c r="C308" s="74">
        <v>123456</v>
      </c>
      <c r="D308" s="74">
        <v>154071</v>
      </c>
      <c r="E308" s="74">
        <v>130830</v>
      </c>
      <c r="F308" s="74">
        <v>114216</v>
      </c>
      <c r="G308" s="74">
        <v>108380</v>
      </c>
      <c r="H308" s="74">
        <v>105850</v>
      </c>
      <c r="I308" s="74">
        <v>60287</v>
      </c>
      <c r="J308" s="74">
        <v>70623</v>
      </c>
      <c r="K308" s="74">
        <v>70434</v>
      </c>
    </row>
    <row r="309" spans="1:11" x14ac:dyDescent="0.2">
      <c r="A309" s="2" t="s">
        <v>453</v>
      </c>
    </row>
    <row r="310" spans="1:11" s="42" customFormat="1" ht="75" x14ac:dyDescent="0.2">
      <c r="A310" s="46" t="s">
        <v>454</v>
      </c>
      <c r="C310" s="66"/>
      <c r="D310" s="66"/>
      <c r="E310" s="66"/>
      <c r="F310" s="66"/>
      <c r="G310" s="66"/>
      <c r="H310" s="66"/>
      <c r="I310" s="66"/>
      <c r="J310" s="66"/>
      <c r="K310" s="66"/>
    </row>
    <row r="311" spans="1:11" ht="30" x14ac:dyDescent="0.2">
      <c r="A311" s="23" t="s">
        <v>455</v>
      </c>
    </row>
    <row r="312" spans="1:11" ht="15.75" thickBot="1" x14ac:dyDescent="0.3"/>
    <row r="313" spans="1:11" ht="15.75" thickBot="1" x14ac:dyDescent="0.25">
      <c r="A313" s="1" t="s">
        <v>456</v>
      </c>
      <c r="C313" s="69">
        <v>44957</v>
      </c>
      <c r="D313" s="69">
        <v>44985</v>
      </c>
      <c r="E313" s="69">
        <v>45016</v>
      </c>
      <c r="F313" s="69">
        <v>45046</v>
      </c>
      <c r="G313" s="69">
        <v>45077</v>
      </c>
      <c r="H313" s="69">
        <v>45107</v>
      </c>
      <c r="I313" s="69">
        <v>45138</v>
      </c>
      <c r="J313" s="69">
        <v>45169</v>
      </c>
      <c r="K313" s="69">
        <v>45199</v>
      </c>
    </row>
    <row r="314" spans="1:11" ht="15.75" thickBot="1" x14ac:dyDescent="0.25">
      <c r="A314" s="2" t="s">
        <v>4</v>
      </c>
      <c r="C314" s="74">
        <v>7090</v>
      </c>
      <c r="D314" s="74">
        <v>9710</v>
      </c>
      <c r="E314" s="74">
        <v>7908</v>
      </c>
      <c r="F314" s="74">
        <v>8210</v>
      </c>
      <c r="G314" s="74">
        <v>7839</v>
      </c>
      <c r="H314" s="74">
        <v>7431</v>
      </c>
      <c r="I314" s="74">
        <v>3026</v>
      </c>
      <c r="J314" s="74">
        <v>3631</v>
      </c>
      <c r="K314" s="74">
        <v>3452</v>
      </c>
    </row>
    <row r="315" spans="1:11" x14ac:dyDescent="0.2">
      <c r="A315" s="2" t="s">
        <v>453</v>
      </c>
    </row>
    <row r="316" spans="1:11" s="42" customFormat="1" ht="45" x14ac:dyDescent="0.2">
      <c r="A316" s="46" t="s">
        <v>457</v>
      </c>
      <c r="C316" s="66"/>
      <c r="D316" s="66"/>
      <c r="E316" s="66"/>
      <c r="F316" s="66"/>
      <c r="G316" s="66"/>
      <c r="H316" s="66"/>
      <c r="I316" s="66"/>
      <c r="J316" s="66"/>
      <c r="K316" s="66"/>
    </row>
    <row r="317" spans="1:11" ht="15.75" thickBot="1" x14ac:dyDescent="0.3"/>
    <row r="318" spans="1:11" ht="15.75" thickBot="1" x14ac:dyDescent="0.25">
      <c r="A318" s="1" t="s">
        <v>458</v>
      </c>
      <c r="C318" s="69">
        <v>44957</v>
      </c>
      <c r="D318" s="69">
        <v>44985</v>
      </c>
      <c r="E318" s="69">
        <v>45016</v>
      </c>
      <c r="F318" s="69">
        <v>45046</v>
      </c>
      <c r="G318" s="69">
        <v>45077</v>
      </c>
      <c r="H318" s="69">
        <v>45107</v>
      </c>
      <c r="I318" s="69">
        <v>45138</v>
      </c>
      <c r="J318" s="69">
        <v>45169</v>
      </c>
      <c r="K318" s="69">
        <v>45199</v>
      </c>
    </row>
    <row r="319" spans="1:11" ht="15.75" thickBot="1" x14ac:dyDescent="0.25">
      <c r="A319" s="2" t="s">
        <v>4</v>
      </c>
      <c r="C319" s="74">
        <v>535</v>
      </c>
      <c r="D319" s="74">
        <v>482</v>
      </c>
      <c r="E319" s="74">
        <v>522</v>
      </c>
      <c r="F319" s="74">
        <v>844</v>
      </c>
      <c r="G319" s="74">
        <v>1063</v>
      </c>
      <c r="H319" s="74">
        <v>88063</v>
      </c>
      <c r="I319" s="74">
        <v>66</v>
      </c>
      <c r="J319" s="74">
        <v>100</v>
      </c>
      <c r="K319" s="74">
        <v>209</v>
      </c>
    </row>
    <row r="320" spans="1:11" x14ac:dyDescent="0.2">
      <c r="A320" s="2" t="s">
        <v>453</v>
      </c>
    </row>
    <row r="321" spans="1:11" s="42" customFormat="1" ht="45" x14ac:dyDescent="0.2">
      <c r="A321" s="46" t="s">
        <v>459</v>
      </c>
      <c r="C321" s="66"/>
      <c r="D321" s="66"/>
      <c r="E321" s="66"/>
      <c r="F321" s="66"/>
      <c r="G321" s="66"/>
      <c r="H321" s="66"/>
      <c r="I321" s="66"/>
      <c r="J321" s="66"/>
      <c r="K321" s="66"/>
    </row>
    <row r="322" spans="1:11" ht="15.75" thickBot="1" x14ac:dyDescent="0.3"/>
    <row r="323" spans="1:11" ht="15.75" thickBot="1" x14ac:dyDescent="0.25">
      <c r="A323" s="1" t="s">
        <v>460</v>
      </c>
      <c r="C323" s="69">
        <v>44957</v>
      </c>
      <c r="D323" s="69">
        <v>44985</v>
      </c>
      <c r="E323" s="69">
        <v>45016</v>
      </c>
      <c r="F323" s="69">
        <v>45046</v>
      </c>
      <c r="G323" s="69">
        <v>45077</v>
      </c>
      <c r="H323" s="69">
        <v>45107</v>
      </c>
      <c r="I323" s="69">
        <v>45138</v>
      </c>
      <c r="J323" s="69">
        <v>45169</v>
      </c>
      <c r="K323" s="69">
        <v>45199</v>
      </c>
    </row>
    <row r="324" spans="1:11" ht="15.75" thickBot="1" x14ac:dyDescent="0.25">
      <c r="A324" s="2" t="s">
        <v>4</v>
      </c>
      <c r="C324" s="74">
        <v>6661</v>
      </c>
      <c r="D324" s="74">
        <v>7751</v>
      </c>
      <c r="E324" s="74">
        <v>6613</v>
      </c>
      <c r="F324" s="74">
        <v>7012</v>
      </c>
      <c r="G324" s="74">
        <v>6693</v>
      </c>
      <c r="H324" s="74">
        <v>6752</v>
      </c>
      <c r="I324" s="74">
        <v>4150</v>
      </c>
      <c r="J324" s="74">
        <v>4764</v>
      </c>
      <c r="K324" s="74">
        <v>4986</v>
      </c>
    </row>
    <row r="325" spans="1:11" x14ac:dyDescent="0.2">
      <c r="A325" s="2" t="s">
        <v>453</v>
      </c>
    </row>
    <row r="326" spans="1:11" s="42" customFormat="1" ht="45" x14ac:dyDescent="0.2">
      <c r="A326" s="46" t="s">
        <v>461</v>
      </c>
      <c r="C326" s="66"/>
      <c r="D326" s="66"/>
      <c r="E326" s="66"/>
      <c r="F326" s="66"/>
      <c r="G326" s="66"/>
      <c r="H326" s="66"/>
      <c r="I326" s="66"/>
      <c r="J326" s="66"/>
      <c r="K326" s="66"/>
    </row>
    <row r="327" spans="1:11" ht="15.75" thickBot="1" x14ac:dyDescent="0.3"/>
    <row r="328" spans="1:11" ht="15.75" thickBot="1" x14ac:dyDescent="0.25">
      <c r="A328" s="1" t="s">
        <v>462</v>
      </c>
      <c r="C328" s="69">
        <v>44957</v>
      </c>
      <c r="D328" s="69">
        <v>44985</v>
      </c>
      <c r="E328" s="69">
        <v>45016</v>
      </c>
      <c r="F328" s="69">
        <v>45046</v>
      </c>
      <c r="G328" s="69">
        <v>45077</v>
      </c>
      <c r="H328" s="69">
        <v>45107</v>
      </c>
      <c r="I328" s="69">
        <v>45138</v>
      </c>
      <c r="J328" s="69">
        <v>45169</v>
      </c>
      <c r="K328" s="69">
        <v>45199</v>
      </c>
    </row>
    <row r="329" spans="1:11" ht="15.75" thickBot="1" x14ac:dyDescent="0.25">
      <c r="A329" s="2" t="s">
        <v>4</v>
      </c>
      <c r="C329" s="74">
        <v>349</v>
      </c>
      <c r="D329" s="74">
        <v>490</v>
      </c>
      <c r="E329" s="74">
        <v>499</v>
      </c>
      <c r="F329" s="74">
        <v>1179</v>
      </c>
      <c r="G329" s="74">
        <v>2239</v>
      </c>
      <c r="H329" s="74">
        <v>856</v>
      </c>
      <c r="I329" s="74">
        <v>128</v>
      </c>
      <c r="J329" s="74">
        <v>149</v>
      </c>
      <c r="K329" s="74">
        <v>202</v>
      </c>
    </row>
    <row r="330" spans="1:11" x14ac:dyDescent="0.2">
      <c r="A330" s="2" t="s">
        <v>453</v>
      </c>
    </row>
    <row r="331" spans="1:11" s="42" customFormat="1" ht="45" x14ac:dyDescent="0.2">
      <c r="A331" s="46" t="s">
        <v>463</v>
      </c>
      <c r="C331" s="66"/>
      <c r="D331" s="66"/>
      <c r="E331" s="66"/>
      <c r="F331" s="66"/>
      <c r="G331" s="66"/>
      <c r="H331" s="66"/>
      <c r="I331" s="66"/>
      <c r="J331" s="66"/>
      <c r="K331" s="66"/>
    </row>
    <row r="332" spans="1:11" ht="15.75" thickBot="1" x14ac:dyDescent="0.3"/>
    <row r="333" spans="1:11" ht="15.75" thickBot="1" x14ac:dyDescent="0.3">
      <c r="A333" s="26" t="s">
        <v>464</v>
      </c>
      <c r="C333" s="69">
        <v>44957</v>
      </c>
      <c r="D333" s="69">
        <v>44985</v>
      </c>
      <c r="E333" s="69">
        <v>45016</v>
      </c>
      <c r="F333" s="69">
        <v>45046</v>
      </c>
      <c r="G333" s="69">
        <v>45077</v>
      </c>
      <c r="H333" s="69">
        <v>45107</v>
      </c>
      <c r="I333" s="69">
        <v>45138</v>
      </c>
      <c r="J333" s="69">
        <v>45169</v>
      </c>
      <c r="K333" s="69">
        <v>45199</v>
      </c>
    </row>
    <row r="334" spans="1:11" ht="15.75" thickBot="1" x14ac:dyDescent="0.25">
      <c r="A334" s="29" t="s">
        <v>451</v>
      </c>
      <c r="C334" s="74">
        <f t="shared" ref="C334:K334" si="15">C305+C308+C314+C319+C324+C329</f>
        <v>1550232</v>
      </c>
      <c r="D334" s="74">
        <f t="shared" si="15"/>
        <v>1563651</v>
      </c>
      <c r="E334" s="74">
        <f t="shared" si="15"/>
        <v>1523406</v>
      </c>
      <c r="F334" s="74">
        <f t="shared" si="15"/>
        <v>1709428</v>
      </c>
      <c r="G334" s="74">
        <f t="shared" si="15"/>
        <v>1703243</v>
      </c>
      <c r="H334" s="74">
        <f t="shared" si="15"/>
        <v>1693486</v>
      </c>
      <c r="I334" s="74">
        <f t="shared" si="15"/>
        <v>1873118</v>
      </c>
      <c r="J334" s="74">
        <f t="shared" si="15"/>
        <v>1757437</v>
      </c>
      <c r="K334" s="74">
        <f t="shared" si="15"/>
        <v>1726681</v>
      </c>
    </row>
    <row r="335" spans="1:11" ht="15.75" thickBot="1" x14ac:dyDescent="0.3"/>
    <row r="336" spans="1:11" ht="15.75" thickBot="1" x14ac:dyDescent="0.25">
      <c r="A336" s="1" t="s">
        <v>465</v>
      </c>
      <c r="C336" s="69">
        <v>44957</v>
      </c>
      <c r="D336" s="69">
        <v>44985</v>
      </c>
      <c r="E336" s="69">
        <v>45016</v>
      </c>
      <c r="F336" s="69">
        <v>45046</v>
      </c>
      <c r="G336" s="69">
        <v>45077</v>
      </c>
      <c r="H336" s="69">
        <v>45107</v>
      </c>
      <c r="I336" s="69">
        <v>45138</v>
      </c>
      <c r="J336" s="69">
        <v>45169</v>
      </c>
      <c r="K336" s="69">
        <v>45199</v>
      </c>
    </row>
    <row r="337" spans="1:11" ht="15.75" thickBot="1" x14ac:dyDescent="0.25">
      <c r="A337" s="2" t="s">
        <v>4</v>
      </c>
      <c r="C337" s="74">
        <v>4520</v>
      </c>
      <c r="D337" s="74">
        <v>5940</v>
      </c>
      <c r="E337" s="74">
        <v>6660</v>
      </c>
      <c r="F337" s="74">
        <v>6190</v>
      </c>
      <c r="G337" s="74">
        <v>6580</v>
      </c>
      <c r="H337" s="74">
        <v>6125</v>
      </c>
      <c r="I337" s="74">
        <v>4065</v>
      </c>
      <c r="J337" s="74">
        <v>3256</v>
      </c>
      <c r="K337" s="74">
        <v>4630</v>
      </c>
    </row>
    <row r="338" spans="1:11" x14ac:dyDescent="0.2">
      <c r="A338" s="23" t="s">
        <v>466</v>
      </c>
      <c r="C338" s="76"/>
      <c r="D338" s="76"/>
      <c r="E338" s="76"/>
      <c r="F338" s="76"/>
      <c r="G338" s="76"/>
      <c r="H338" s="76"/>
      <c r="I338" s="76"/>
      <c r="J338" s="76"/>
      <c r="K338" s="76"/>
    </row>
    <row r="339" spans="1:11" ht="15.75" thickBot="1" x14ac:dyDescent="0.3"/>
    <row r="340" spans="1:11" ht="15.75" thickBot="1" x14ac:dyDescent="0.25">
      <c r="A340" s="1" t="s">
        <v>467</v>
      </c>
      <c r="C340" s="69">
        <v>44957</v>
      </c>
      <c r="D340" s="69">
        <v>44985</v>
      </c>
      <c r="E340" s="69">
        <v>45016</v>
      </c>
      <c r="F340" s="69">
        <v>45046</v>
      </c>
      <c r="G340" s="69">
        <v>45077</v>
      </c>
      <c r="H340" s="69">
        <v>45107</v>
      </c>
      <c r="I340" s="69">
        <v>45138</v>
      </c>
      <c r="J340" s="69">
        <v>45169</v>
      </c>
      <c r="K340" s="69">
        <v>45199</v>
      </c>
    </row>
    <row r="341" spans="1:11" ht="15.75" thickBot="1" x14ac:dyDescent="0.25">
      <c r="A341" s="2" t="s">
        <v>4</v>
      </c>
      <c r="C341" s="71">
        <v>21086</v>
      </c>
      <c r="D341" s="71">
        <v>20868</v>
      </c>
      <c r="E341" s="71">
        <v>20013</v>
      </c>
      <c r="F341" s="71">
        <v>20231</v>
      </c>
      <c r="G341" s="71">
        <v>20270</v>
      </c>
      <c r="H341" s="71">
        <v>20145</v>
      </c>
      <c r="I341" s="71">
        <v>19858</v>
      </c>
      <c r="J341" s="71">
        <v>20069</v>
      </c>
      <c r="K341" s="71">
        <v>20194</v>
      </c>
    </row>
    <row r="342" spans="1:11" ht="30" x14ac:dyDescent="0.2">
      <c r="A342" s="23" t="s">
        <v>468</v>
      </c>
    </row>
    <row r="343" spans="1:11" ht="15.75" thickBot="1" x14ac:dyDescent="0.3"/>
    <row r="344" spans="1:11" ht="15.75" thickBot="1" x14ac:dyDescent="0.25">
      <c r="A344" s="1" t="s">
        <v>469</v>
      </c>
      <c r="C344" s="69">
        <v>44957</v>
      </c>
      <c r="D344" s="69">
        <v>44985</v>
      </c>
      <c r="E344" s="69">
        <v>45016</v>
      </c>
      <c r="F344" s="69">
        <v>45046</v>
      </c>
      <c r="G344" s="69">
        <v>45077</v>
      </c>
      <c r="H344" s="69">
        <v>45107</v>
      </c>
      <c r="I344" s="69">
        <v>45138</v>
      </c>
      <c r="J344" s="69">
        <v>45169</v>
      </c>
      <c r="K344" s="69">
        <v>45199</v>
      </c>
    </row>
    <row r="345" spans="1:11" ht="15.75" thickBot="1" x14ac:dyDescent="0.25">
      <c r="A345" s="2" t="s">
        <v>4</v>
      </c>
      <c r="C345" s="71">
        <v>97815</v>
      </c>
      <c r="D345" s="71">
        <v>87020</v>
      </c>
      <c r="E345" s="71">
        <v>90159</v>
      </c>
      <c r="F345" s="71">
        <v>91665</v>
      </c>
      <c r="G345" s="71">
        <v>97412</v>
      </c>
      <c r="H345" s="71">
        <v>90545.833333333328</v>
      </c>
      <c r="I345" s="71">
        <v>93873</v>
      </c>
      <c r="J345" s="71">
        <v>91055</v>
      </c>
      <c r="K345" s="71">
        <v>90997.203703703708</v>
      </c>
    </row>
    <row r="346" spans="1:11" x14ac:dyDescent="0.2">
      <c r="A346" s="4" t="s">
        <v>470</v>
      </c>
    </row>
    <row r="347" spans="1:11" ht="15.75" thickBot="1" x14ac:dyDescent="0.3"/>
    <row r="348" spans="1:11" ht="15.75" thickBot="1" x14ac:dyDescent="0.25">
      <c r="A348" s="1" t="s">
        <v>471</v>
      </c>
      <c r="C348" s="69">
        <v>44957</v>
      </c>
      <c r="D348" s="69">
        <v>44985</v>
      </c>
      <c r="E348" s="69">
        <v>45016</v>
      </c>
      <c r="F348" s="69">
        <v>45046</v>
      </c>
      <c r="G348" s="69">
        <v>45077</v>
      </c>
      <c r="H348" s="69">
        <v>45107</v>
      </c>
      <c r="I348" s="69">
        <v>45138</v>
      </c>
      <c r="J348" s="69">
        <v>45169</v>
      </c>
      <c r="K348" s="69">
        <v>45199</v>
      </c>
    </row>
    <row r="349" spans="1:11" ht="15.75" thickBot="1" x14ac:dyDescent="0.25">
      <c r="A349" s="2" t="s">
        <v>4</v>
      </c>
      <c r="C349" s="77">
        <v>45688952.657799996</v>
      </c>
      <c r="D349" s="77">
        <v>45673897.959399998</v>
      </c>
      <c r="E349" s="77">
        <v>44956343.351999998</v>
      </c>
      <c r="F349" s="77">
        <v>45109676.237400003</v>
      </c>
      <c r="G349" s="77">
        <v>44911642.270999998</v>
      </c>
      <c r="H349" s="77">
        <v>44521437.901699997</v>
      </c>
      <c r="I349" s="77">
        <v>44524887.07</v>
      </c>
      <c r="J349" s="77">
        <v>44672609.899999999</v>
      </c>
      <c r="K349" s="77">
        <v>45341349.779100001</v>
      </c>
    </row>
    <row r="350" spans="1:11" ht="30" x14ac:dyDescent="0.2">
      <c r="A350" s="4" t="s">
        <v>472</v>
      </c>
    </row>
    <row r="351" spans="1:11" ht="15.75" thickBot="1" x14ac:dyDescent="0.25">
      <c r="A351" s="40"/>
    </row>
    <row r="352" spans="1:11" ht="15.75" thickBot="1" x14ac:dyDescent="0.25">
      <c r="A352" s="1" t="s">
        <v>473</v>
      </c>
      <c r="C352" s="69">
        <v>44957</v>
      </c>
      <c r="D352" s="69">
        <v>44985</v>
      </c>
      <c r="E352" s="69">
        <v>45016</v>
      </c>
      <c r="F352" s="69">
        <v>45046</v>
      </c>
      <c r="G352" s="69">
        <v>45077</v>
      </c>
      <c r="H352" s="69">
        <v>45107</v>
      </c>
      <c r="I352" s="69">
        <v>45138</v>
      </c>
      <c r="J352" s="69">
        <v>45169</v>
      </c>
      <c r="K352" s="69">
        <v>45199</v>
      </c>
    </row>
    <row r="353" spans="1:11" ht="15.75" thickBot="1" x14ac:dyDescent="0.25">
      <c r="A353" s="2" t="s">
        <v>4</v>
      </c>
      <c r="C353" s="77">
        <v>2583568.5107999998</v>
      </c>
      <c r="D353" s="77">
        <v>2601559.1167000001</v>
      </c>
      <c r="E353" s="77">
        <v>2668524.3657999998</v>
      </c>
      <c r="F353" s="77">
        <v>2717309.5872999998</v>
      </c>
      <c r="G353" s="77">
        <v>2726086.1847000001</v>
      </c>
      <c r="H353" s="77">
        <v>2643158.9775</v>
      </c>
      <c r="I353" s="77">
        <v>2680337.46</v>
      </c>
      <c r="J353" s="77">
        <v>2833924.98</v>
      </c>
      <c r="K353" s="77">
        <v>2900112.4484999999</v>
      </c>
    </row>
    <row r="354" spans="1:11" ht="45" x14ac:dyDescent="0.2">
      <c r="A354" s="23" t="s">
        <v>474</v>
      </c>
    </row>
    <row r="355" spans="1:11" ht="15.75" thickBot="1" x14ac:dyDescent="0.3"/>
    <row r="356" spans="1:11" ht="15.75" thickBot="1" x14ac:dyDescent="0.25">
      <c r="A356" s="1" t="s">
        <v>475</v>
      </c>
      <c r="C356" s="69">
        <v>44957</v>
      </c>
      <c r="D356" s="69">
        <v>44985</v>
      </c>
      <c r="E356" s="69">
        <v>45016</v>
      </c>
      <c r="F356" s="69">
        <v>45046</v>
      </c>
      <c r="G356" s="69">
        <v>45077</v>
      </c>
      <c r="H356" s="69">
        <v>45107</v>
      </c>
      <c r="I356" s="69">
        <v>45138</v>
      </c>
      <c r="J356" s="69">
        <v>45169</v>
      </c>
      <c r="K356" s="69">
        <v>45199</v>
      </c>
    </row>
    <row r="357" spans="1:11" ht="15.75" thickBot="1" x14ac:dyDescent="0.25">
      <c r="A357" s="2" t="s">
        <v>4</v>
      </c>
      <c r="C357" s="77">
        <v>323078.69679999998</v>
      </c>
      <c r="D357" s="77">
        <v>358688.78279999999</v>
      </c>
      <c r="E357" s="77">
        <v>351273.85029999999</v>
      </c>
      <c r="F357" s="77">
        <v>313254.3848</v>
      </c>
      <c r="G357" s="77">
        <v>303309.19660000002</v>
      </c>
      <c r="H357" s="77">
        <v>313628.79220000003</v>
      </c>
      <c r="I357" s="77">
        <v>335683.86</v>
      </c>
      <c r="J357" s="77">
        <v>393508.39</v>
      </c>
      <c r="K357" s="77">
        <v>448170.15639999998</v>
      </c>
    </row>
    <row r="358" spans="1:11" ht="30" x14ac:dyDescent="0.2">
      <c r="A358" s="4" t="s">
        <v>476</v>
      </c>
    </row>
    <row r="359" spans="1:11" ht="15.75" thickBot="1" x14ac:dyDescent="0.3"/>
    <row r="360" spans="1:11" ht="15.75" thickBot="1" x14ac:dyDescent="0.25">
      <c r="A360" s="1" t="s">
        <v>477</v>
      </c>
      <c r="C360" s="69">
        <v>44957</v>
      </c>
      <c r="D360" s="69">
        <v>44985</v>
      </c>
      <c r="E360" s="69">
        <v>45016</v>
      </c>
      <c r="F360" s="69">
        <v>45046</v>
      </c>
      <c r="G360" s="69">
        <v>45077</v>
      </c>
      <c r="H360" s="69">
        <v>45107</v>
      </c>
      <c r="I360" s="69">
        <v>45138</v>
      </c>
      <c r="J360" s="69">
        <v>45169</v>
      </c>
      <c r="K360" s="69">
        <v>45199</v>
      </c>
    </row>
    <row r="361" spans="1:11" ht="15.75" thickBot="1" x14ac:dyDescent="0.25">
      <c r="A361" s="2" t="s">
        <v>4</v>
      </c>
      <c r="C361" s="77">
        <v>2311859.8999000001</v>
      </c>
      <c r="D361" s="77">
        <v>2349154.4437000002</v>
      </c>
      <c r="E361" s="77">
        <v>2283857.5077</v>
      </c>
      <c r="F361" s="77">
        <v>2265406.2026</v>
      </c>
      <c r="G361" s="77">
        <v>2292107.5016000001</v>
      </c>
      <c r="H361" s="77">
        <v>2254359.3824999998</v>
      </c>
      <c r="I361" s="77">
        <v>2232363.46</v>
      </c>
      <c r="J361" s="77">
        <v>2384550.34</v>
      </c>
      <c r="K361" s="77">
        <v>2449392.4008999998</v>
      </c>
    </row>
    <row r="362" spans="1:11" ht="30" x14ac:dyDescent="0.2">
      <c r="A362" s="4" t="s">
        <v>478</v>
      </c>
    </row>
    <row r="363" spans="1:11" ht="15.75" thickBot="1" x14ac:dyDescent="0.3"/>
    <row r="364" spans="1:11" ht="15.75" thickBot="1" x14ac:dyDescent="0.25">
      <c r="A364" s="1" t="s">
        <v>479</v>
      </c>
      <c r="C364" s="69">
        <v>44957</v>
      </c>
      <c r="D364" s="69">
        <v>44985</v>
      </c>
      <c r="E364" s="69">
        <v>45016</v>
      </c>
      <c r="F364" s="69">
        <v>45046</v>
      </c>
      <c r="G364" s="69">
        <v>45077</v>
      </c>
      <c r="H364" s="69">
        <v>45107</v>
      </c>
      <c r="I364" s="69">
        <v>45138</v>
      </c>
      <c r="J364" s="69">
        <v>45169</v>
      </c>
      <c r="K364" s="69">
        <v>45199</v>
      </c>
    </row>
    <row r="365" spans="1:11" ht="15.75" thickBot="1" x14ac:dyDescent="0.25">
      <c r="A365" s="2" t="s">
        <v>4</v>
      </c>
      <c r="C365" s="77">
        <v>60088.953500000003</v>
      </c>
      <c r="D365" s="77">
        <v>66648.650200000004</v>
      </c>
      <c r="E365" s="77">
        <v>63442.750399999997</v>
      </c>
      <c r="F365" s="77">
        <v>71470.006699999998</v>
      </c>
      <c r="G365" s="77">
        <v>118277.2812</v>
      </c>
      <c r="H365" s="77">
        <v>141070.88649999999</v>
      </c>
      <c r="I365" s="77">
        <v>206173.26</v>
      </c>
      <c r="J365" s="77">
        <v>97362.95</v>
      </c>
      <c r="K365" s="77">
        <v>46443.466699999997</v>
      </c>
    </row>
    <row r="366" spans="1:11" ht="30" x14ac:dyDescent="0.2">
      <c r="A366" s="4" t="s">
        <v>480</v>
      </c>
    </row>
    <row r="367" spans="1:11" ht="15.75" thickBot="1" x14ac:dyDescent="0.3"/>
    <row r="368" spans="1:11" ht="15.75" thickBot="1" x14ac:dyDescent="0.25">
      <c r="A368" s="29" t="s">
        <v>481</v>
      </c>
      <c r="C368" s="69">
        <v>44957</v>
      </c>
      <c r="D368" s="69">
        <v>44985</v>
      </c>
      <c r="E368" s="69">
        <v>45016</v>
      </c>
      <c r="F368" s="69">
        <v>45046</v>
      </c>
      <c r="G368" s="69">
        <v>45077</v>
      </c>
      <c r="H368" s="69">
        <v>45107</v>
      </c>
      <c r="I368" s="69">
        <v>45138</v>
      </c>
      <c r="J368" s="69">
        <v>45169</v>
      </c>
      <c r="K368" s="69">
        <v>45199</v>
      </c>
    </row>
    <row r="369" spans="1:11" ht="15.75" thickBot="1" x14ac:dyDescent="0.25">
      <c r="A369" s="6" t="s">
        <v>482</v>
      </c>
      <c r="C369" s="78">
        <f t="shared" ref="C369:K369" si="16">C349+C353+C357+C361+C365</f>
        <v>50967548.718799993</v>
      </c>
      <c r="D369" s="78">
        <f t="shared" si="16"/>
        <v>51049948.952799998</v>
      </c>
      <c r="E369" s="78">
        <f t="shared" si="16"/>
        <v>50323441.826200001</v>
      </c>
      <c r="F369" s="78">
        <f t="shared" si="16"/>
        <v>50477116.418800011</v>
      </c>
      <c r="G369" s="78">
        <f t="shared" si="16"/>
        <v>50351422.435099989</v>
      </c>
      <c r="H369" s="78">
        <f t="shared" si="16"/>
        <v>49873655.940399997</v>
      </c>
      <c r="I369" s="78">
        <f t="shared" si="16"/>
        <v>49979445.109999999</v>
      </c>
      <c r="J369" s="78">
        <f t="shared" si="16"/>
        <v>50381956.560000002</v>
      </c>
      <c r="K369" s="78">
        <f t="shared" si="16"/>
        <v>51185468.251600005</v>
      </c>
    </row>
    <row r="370" spans="1:11" ht="45" x14ac:dyDescent="0.2">
      <c r="A370" s="41" t="s">
        <v>483</v>
      </c>
      <c r="H370" s="89"/>
      <c r="J370" s="89"/>
    </row>
    <row r="371" spans="1:11" ht="15.75" thickBot="1" x14ac:dyDescent="0.3"/>
    <row r="372" spans="1:11" ht="30.75" thickBot="1" x14ac:dyDescent="0.25">
      <c r="A372" s="1" t="s">
        <v>484</v>
      </c>
      <c r="C372" s="69">
        <v>44957</v>
      </c>
      <c r="D372" s="69">
        <v>44985</v>
      </c>
      <c r="E372" s="69">
        <v>45016</v>
      </c>
      <c r="F372" s="69">
        <v>45046</v>
      </c>
      <c r="G372" s="69">
        <v>45077</v>
      </c>
      <c r="H372" s="69">
        <v>45107</v>
      </c>
      <c r="I372" s="69">
        <v>45138</v>
      </c>
      <c r="J372" s="69">
        <v>45169</v>
      </c>
      <c r="K372" s="69">
        <v>45199</v>
      </c>
    </row>
    <row r="373" spans="1:11" ht="15.75" thickBot="1" x14ac:dyDescent="0.25">
      <c r="A373" s="2" t="s">
        <v>4</v>
      </c>
      <c r="C373" s="73">
        <v>5</v>
      </c>
      <c r="D373" s="73">
        <v>5</v>
      </c>
      <c r="E373" s="73">
        <v>5</v>
      </c>
      <c r="F373" s="73">
        <v>5</v>
      </c>
      <c r="G373" s="73">
        <v>5</v>
      </c>
      <c r="H373" s="73">
        <v>5</v>
      </c>
      <c r="I373" s="73">
        <v>5</v>
      </c>
      <c r="J373" s="73">
        <v>5</v>
      </c>
      <c r="K373" s="73">
        <v>5</v>
      </c>
    </row>
    <row r="374" spans="1:11" ht="15.75" thickBot="1" x14ac:dyDescent="0.25">
      <c r="A374" s="28"/>
    </row>
    <row r="375" spans="1:11" ht="15.75" thickBot="1" x14ac:dyDescent="0.25">
      <c r="A375" s="1" t="s">
        <v>485</v>
      </c>
      <c r="C375" s="69">
        <v>44957</v>
      </c>
      <c r="D375" s="69">
        <v>44985</v>
      </c>
      <c r="E375" s="69">
        <v>45016</v>
      </c>
      <c r="F375" s="69">
        <v>45046</v>
      </c>
      <c r="G375" s="69">
        <v>45077</v>
      </c>
      <c r="H375" s="69">
        <v>45107</v>
      </c>
      <c r="I375" s="69">
        <v>45138</v>
      </c>
      <c r="J375" s="69">
        <v>45169</v>
      </c>
      <c r="K375" s="69">
        <v>45199</v>
      </c>
    </row>
    <row r="376" spans="1:11" ht="15.75" thickBot="1" x14ac:dyDescent="0.25">
      <c r="A376" s="2" t="s">
        <v>4</v>
      </c>
      <c r="C376" s="71">
        <v>702114.16923402436</v>
      </c>
      <c r="D376" s="71">
        <v>659767.10780346766</v>
      </c>
      <c r="E376" s="71">
        <v>621726.74824439455</v>
      </c>
      <c r="F376" s="71">
        <v>633175.48846238339</v>
      </c>
      <c r="G376" s="71">
        <v>707669.12981956499</v>
      </c>
      <c r="H376" s="71">
        <v>675533.916437287</v>
      </c>
      <c r="I376" s="71">
        <v>669642.95682332874</v>
      </c>
      <c r="J376" s="71">
        <v>681851.48109491263</v>
      </c>
      <c r="K376" s="71">
        <v>628952.5144453434</v>
      </c>
    </row>
    <row r="377" spans="1:11" ht="45" x14ac:dyDescent="0.2">
      <c r="A377" s="23" t="s">
        <v>486</v>
      </c>
      <c r="D377" s="80"/>
      <c r="F377" s="80"/>
      <c r="H377" s="80"/>
      <c r="J377" s="80"/>
    </row>
    <row r="378" spans="1:11" ht="15.75" thickBot="1" x14ac:dyDescent="0.3"/>
    <row r="379" spans="1:11" ht="15.75" thickBot="1" x14ac:dyDescent="0.25">
      <c r="A379" s="1" t="s">
        <v>487</v>
      </c>
      <c r="C379" s="69">
        <v>44957</v>
      </c>
      <c r="D379" s="69">
        <v>44985</v>
      </c>
      <c r="E379" s="69">
        <v>45016</v>
      </c>
      <c r="F379" s="69">
        <v>45046</v>
      </c>
      <c r="G379" s="69">
        <v>45077</v>
      </c>
      <c r="H379" s="69">
        <v>45107</v>
      </c>
      <c r="I379" s="69">
        <v>45138</v>
      </c>
      <c r="J379" s="69">
        <v>45169</v>
      </c>
      <c r="K379" s="69">
        <v>45199</v>
      </c>
    </row>
    <row r="380" spans="1:11" ht="15.75" thickBot="1" x14ac:dyDescent="0.25">
      <c r="A380" s="2" t="s">
        <v>4</v>
      </c>
      <c r="C380" s="71">
        <v>84283.398056548947</v>
      </c>
      <c r="D380" s="71">
        <v>76146.37928348461</v>
      </c>
      <c r="E380" s="71">
        <v>72171.967963891439</v>
      </c>
      <c r="F380" s="71">
        <v>72834.876919894101</v>
      </c>
      <c r="G380" s="71">
        <v>83624.148002188696</v>
      </c>
      <c r="H380" s="71">
        <v>78221.740473577825</v>
      </c>
      <c r="I380" s="71">
        <v>79730.861562378894</v>
      </c>
      <c r="J380" s="71">
        <v>80539.107680673624</v>
      </c>
      <c r="K380" s="71">
        <v>74875.542223491197</v>
      </c>
    </row>
    <row r="381" spans="1:11" ht="45" x14ac:dyDescent="0.2">
      <c r="A381" s="23" t="s">
        <v>488</v>
      </c>
      <c r="D381" s="80"/>
      <c r="F381" s="80"/>
      <c r="H381" s="80"/>
      <c r="J381" s="80"/>
    </row>
    <row r="382" spans="1:11" ht="15.75" thickBot="1" x14ac:dyDescent="0.3"/>
    <row r="383" spans="1:11" ht="15.75" thickBot="1" x14ac:dyDescent="0.25">
      <c r="A383" s="1" t="s">
        <v>489</v>
      </c>
      <c r="C383" s="69">
        <v>44957</v>
      </c>
      <c r="D383" s="69">
        <v>44985</v>
      </c>
      <c r="E383" s="69">
        <v>45016</v>
      </c>
      <c r="F383" s="69">
        <v>45046</v>
      </c>
      <c r="G383" s="69">
        <v>45077</v>
      </c>
      <c r="H383" s="69">
        <v>45107</v>
      </c>
      <c r="I383" s="69">
        <v>45138</v>
      </c>
      <c r="J383" s="69">
        <v>45169</v>
      </c>
      <c r="K383" s="69">
        <v>45199</v>
      </c>
    </row>
    <row r="384" spans="1:11" ht="15.75" thickBot="1" x14ac:dyDescent="0.25">
      <c r="A384" s="2" t="s">
        <v>4</v>
      </c>
      <c r="C384" s="71">
        <v>64479.15751448815</v>
      </c>
      <c r="D384" s="71">
        <v>57412.80821039989</v>
      </c>
      <c r="E384" s="71">
        <v>68508.073207011126</v>
      </c>
      <c r="F384" s="71">
        <v>68145.520739831787</v>
      </c>
      <c r="G384" s="71">
        <v>77139.109114690844</v>
      </c>
      <c r="H384" s="71">
        <v>70962.941071420297</v>
      </c>
      <c r="I384" s="71">
        <v>77618.658363221111</v>
      </c>
      <c r="J384" s="71">
        <v>74482.803106455598</v>
      </c>
      <c r="K384" s="71">
        <v>70046.507428413242</v>
      </c>
    </row>
    <row r="385" spans="1:11" ht="45" x14ac:dyDescent="0.2">
      <c r="A385" s="23" t="s">
        <v>490</v>
      </c>
      <c r="D385" s="80"/>
      <c r="F385" s="80"/>
      <c r="H385" s="80"/>
      <c r="J385" s="80"/>
    </row>
    <row r="386" spans="1:11" ht="15.75" thickBot="1" x14ac:dyDescent="0.3"/>
    <row r="387" spans="1:11" ht="15.75" thickBot="1" x14ac:dyDescent="0.25">
      <c r="A387" s="1" t="s">
        <v>491</v>
      </c>
      <c r="C387" s="69">
        <v>44957</v>
      </c>
      <c r="D387" s="69">
        <v>44985</v>
      </c>
      <c r="E387" s="69">
        <v>45016</v>
      </c>
      <c r="F387" s="69">
        <v>45046</v>
      </c>
      <c r="G387" s="69">
        <v>45077</v>
      </c>
      <c r="H387" s="69">
        <v>45107</v>
      </c>
      <c r="I387" s="69">
        <v>45138</v>
      </c>
      <c r="J387" s="69">
        <v>45169</v>
      </c>
      <c r="K387" s="69">
        <v>45199</v>
      </c>
    </row>
    <row r="388" spans="1:11" ht="15.75" thickBot="1" x14ac:dyDescent="0.25">
      <c r="A388" s="2" t="s">
        <v>4</v>
      </c>
      <c r="C388" s="71">
        <v>54554.763932108224</v>
      </c>
      <c r="D388" s="71">
        <v>50275.949124836676</v>
      </c>
      <c r="E388" s="71">
        <v>46138.802034388726</v>
      </c>
      <c r="F388" s="71">
        <v>46544.452990410726</v>
      </c>
      <c r="G388" s="71">
        <v>51983.594674431639</v>
      </c>
      <c r="H388" s="71">
        <v>49251.574776183399</v>
      </c>
      <c r="I388" s="71">
        <v>49964.282097016847</v>
      </c>
      <c r="J388" s="71">
        <v>51506.574542928138</v>
      </c>
      <c r="K388" s="71">
        <v>48506.515387034437</v>
      </c>
    </row>
    <row r="389" spans="1:11" ht="45" x14ac:dyDescent="0.2">
      <c r="A389" s="23" t="s">
        <v>492</v>
      </c>
      <c r="D389" s="80"/>
      <c r="F389" s="80"/>
      <c r="H389" s="80"/>
      <c r="J389" s="80"/>
    </row>
    <row r="390" spans="1:11" ht="15.75" thickBot="1" x14ac:dyDescent="0.3"/>
    <row r="391" spans="1:11" ht="15.75" thickBot="1" x14ac:dyDescent="0.25">
      <c r="A391" s="1" t="s">
        <v>493</v>
      </c>
      <c r="C391" s="69">
        <v>44957</v>
      </c>
      <c r="D391" s="69">
        <v>44985</v>
      </c>
      <c r="E391" s="69">
        <v>45016</v>
      </c>
      <c r="F391" s="69">
        <v>45046</v>
      </c>
      <c r="G391" s="69">
        <v>45077</v>
      </c>
      <c r="H391" s="69">
        <v>45107</v>
      </c>
      <c r="I391" s="69">
        <v>45138</v>
      </c>
      <c r="J391" s="69">
        <v>45169</v>
      </c>
      <c r="K391" s="69">
        <v>45199</v>
      </c>
    </row>
    <row r="392" spans="1:11" ht="15.75" thickBot="1" x14ac:dyDescent="0.25">
      <c r="A392" s="2" t="s">
        <v>4</v>
      </c>
      <c r="C392" s="71">
        <v>15336.51126283034</v>
      </c>
      <c r="D392" s="71">
        <v>12060.75557781116</v>
      </c>
      <c r="E392" s="71">
        <v>21802.408550314231</v>
      </c>
      <c r="F392" s="71">
        <v>22305.660887480051</v>
      </c>
      <c r="G392" s="71">
        <v>22831.018389123845</v>
      </c>
      <c r="H392" s="71">
        <v>22229.827241531533</v>
      </c>
      <c r="I392" s="71">
        <v>23864.241154054365</v>
      </c>
      <c r="J392" s="71">
        <v>22417.033575030004</v>
      </c>
      <c r="K392" s="71">
        <v>16387.920515717728</v>
      </c>
    </row>
    <row r="393" spans="1:11" ht="45" x14ac:dyDescent="0.2">
      <c r="A393" s="4" t="s">
        <v>494</v>
      </c>
      <c r="D393" s="80"/>
      <c r="F393" s="80"/>
      <c r="H393" s="80"/>
      <c r="J393" s="80"/>
    </row>
    <row r="394" spans="1:11" ht="15.75" thickBot="1" x14ac:dyDescent="0.3"/>
    <row r="395" spans="1:11" ht="15.75" thickBot="1" x14ac:dyDescent="0.25">
      <c r="A395" s="29" t="s">
        <v>495</v>
      </c>
      <c r="C395" s="69">
        <v>44957</v>
      </c>
      <c r="D395" s="69">
        <v>44985</v>
      </c>
      <c r="E395" s="69">
        <v>45016</v>
      </c>
      <c r="F395" s="69">
        <v>45046</v>
      </c>
      <c r="G395" s="69">
        <v>45077</v>
      </c>
      <c r="H395" s="69">
        <v>45107</v>
      </c>
      <c r="I395" s="69">
        <v>45138</v>
      </c>
      <c r="J395" s="69">
        <v>45169</v>
      </c>
      <c r="K395" s="69">
        <v>45199</v>
      </c>
    </row>
    <row r="396" spans="1:11" ht="15.75" thickBot="1" x14ac:dyDescent="0.25">
      <c r="A396" s="29" t="s">
        <v>411</v>
      </c>
      <c r="C396" s="74">
        <f t="shared" ref="C396:K396" si="17">C376+C380+C384+C388+C392</f>
        <v>920768</v>
      </c>
      <c r="D396" s="74">
        <f t="shared" si="17"/>
        <v>855663.00000000012</v>
      </c>
      <c r="E396" s="74">
        <f t="shared" si="17"/>
        <v>830348.00000000012</v>
      </c>
      <c r="F396" s="74">
        <f t="shared" si="17"/>
        <v>843006.00000000012</v>
      </c>
      <c r="G396" s="74">
        <f t="shared" si="17"/>
        <v>943246.99999999988</v>
      </c>
      <c r="H396" s="74">
        <f t="shared" si="17"/>
        <v>896200.00000000012</v>
      </c>
      <c r="I396" s="74">
        <f t="shared" si="17"/>
        <v>900821</v>
      </c>
      <c r="J396" s="74">
        <f t="shared" si="17"/>
        <v>910797</v>
      </c>
      <c r="K396" s="74">
        <f t="shared" si="17"/>
        <v>838769</v>
      </c>
    </row>
    <row r="397" spans="1:11" ht="45" x14ac:dyDescent="0.2">
      <c r="A397" s="23" t="s">
        <v>496</v>
      </c>
      <c r="D397" s="80"/>
      <c r="F397" s="80"/>
      <c r="H397" s="80"/>
      <c r="J397" s="80"/>
    </row>
    <row r="400" spans="1:11" x14ac:dyDescent="0.25">
      <c r="A400" s="37" t="s">
        <v>497</v>
      </c>
    </row>
    <row r="402" spans="1:9" ht="15.75" thickBot="1" x14ac:dyDescent="0.25">
      <c r="A402" s="7" t="s">
        <v>0</v>
      </c>
      <c r="C402" s="53"/>
      <c r="D402" s="85"/>
      <c r="E402" s="85"/>
      <c r="F402" s="85"/>
      <c r="G402" s="85"/>
      <c r="H402" s="85"/>
      <c r="I402" s="85"/>
    </row>
    <row r="403" spans="1:9" ht="45.75" thickBot="1" x14ac:dyDescent="0.25">
      <c r="A403" s="8" t="s">
        <v>1</v>
      </c>
      <c r="C403" s="125"/>
      <c r="D403" s="126"/>
      <c r="E403" s="126"/>
      <c r="F403" s="126"/>
      <c r="G403" s="126"/>
      <c r="H403" s="126"/>
      <c r="I403" s="127"/>
    </row>
  </sheetData>
  <mergeCells count="1">
    <mergeCell ref="C403:I4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40"/>
  <sheetViews>
    <sheetView zoomScale="80" zoomScaleNormal="80" workbookViewId="0">
      <pane ySplit="4" topLeftCell="A5" activePane="bottomLeft" state="frozen"/>
      <selection activeCell="A5" sqref="A5"/>
      <selection pane="bottomLeft" activeCell="A5" sqref="A5"/>
    </sheetView>
  </sheetViews>
  <sheetFormatPr baseColWidth="10" defaultColWidth="11" defaultRowHeight="15" x14ac:dyDescent="0.25"/>
  <cols>
    <col min="1" max="1" width="73.85546875" style="21" customWidth="1"/>
    <col min="2" max="2" width="5.85546875" style="20" customWidth="1"/>
    <col min="3" max="11" width="14" style="60" customWidth="1"/>
    <col min="12" max="16384" width="11" style="20"/>
  </cols>
  <sheetData>
    <row r="1" spans="1:11" ht="23.25" x14ac:dyDescent="0.2">
      <c r="A1" s="48" t="s">
        <v>261</v>
      </c>
      <c r="C1" s="87"/>
    </row>
    <row r="3" spans="1:11" x14ac:dyDescent="0.25">
      <c r="A3" s="24" t="s">
        <v>262</v>
      </c>
    </row>
    <row r="4" spans="1:11" ht="15.75" thickBot="1" x14ac:dyDescent="0.3"/>
    <row r="5" spans="1:11" ht="15.75" thickBot="1" x14ac:dyDescent="0.25">
      <c r="A5" s="1" t="s">
        <v>263</v>
      </c>
      <c r="C5" s="54">
        <v>44957</v>
      </c>
      <c r="D5" s="54">
        <v>44985</v>
      </c>
      <c r="E5" s="54">
        <v>45016</v>
      </c>
      <c r="F5" s="54">
        <v>45046</v>
      </c>
      <c r="G5" s="54">
        <v>45077</v>
      </c>
      <c r="H5" s="54">
        <v>45107</v>
      </c>
      <c r="I5" s="54">
        <v>45138</v>
      </c>
      <c r="J5" s="54">
        <v>45169</v>
      </c>
      <c r="K5" s="54">
        <v>45199</v>
      </c>
    </row>
    <row r="6" spans="1:11" ht="15.75" thickBot="1" x14ac:dyDescent="0.25">
      <c r="A6" s="2" t="s">
        <v>4</v>
      </c>
      <c r="C6" s="61">
        <v>243</v>
      </c>
      <c r="D6" s="61">
        <v>239</v>
      </c>
      <c r="E6" s="61">
        <v>235</v>
      </c>
      <c r="F6" s="61">
        <v>245</v>
      </c>
      <c r="G6" s="61">
        <v>251</v>
      </c>
      <c r="H6" s="61">
        <v>249</v>
      </c>
      <c r="I6" s="61">
        <v>256</v>
      </c>
      <c r="J6" s="61">
        <v>251</v>
      </c>
      <c r="K6" s="61">
        <v>253</v>
      </c>
    </row>
    <row r="7" spans="1:11" ht="30" x14ac:dyDescent="0.2">
      <c r="A7" s="4" t="s">
        <v>264</v>
      </c>
    </row>
    <row r="9" spans="1:11" ht="15.75" thickBot="1" x14ac:dyDescent="0.3"/>
    <row r="10" spans="1:11" ht="15.75" thickBot="1" x14ac:dyDescent="0.25">
      <c r="A10" s="1" t="s">
        <v>265</v>
      </c>
      <c r="C10" s="54">
        <v>44957</v>
      </c>
      <c r="D10" s="54">
        <v>44985</v>
      </c>
      <c r="E10" s="54">
        <v>45016</v>
      </c>
      <c r="F10" s="54">
        <v>45046</v>
      </c>
      <c r="G10" s="54">
        <v>45077</v>
      </c>
      <c r="H10" s="54">
        <v>45107</v>
      </c>
      <c r="I10" s="54">
        <v>45138</v>
      </c>
      <c r="J10" s="54">
        <v>45169</v>
      </c>
      <c r="K10" s="54">
        <v>45199</v>
      </c>
    </row>
    <row r="11" spans="1:11" ht="15.75" thickBot="1" x14ac:dyDescent="0.25">
      <c r="A11" s="2" t="s">
        <v>4</v>
      </c>
      <c r="C11" s="61">
        <v>79</v>
      </c>
      <c r="D11" s="61">
        <v>77</v>
      </c>
      <c r="E11" s="61">
        <v>82</v>
      </c>
      <c r="F11" s="61">
        <v>81</v>
      </c>
      <c r="G11" s="61">
        <v>81</v>
      </c>
      <c r="H11" s="61">
        <v>84</v>
      </c>
      <c r="I11" s="61">
        <v>78</v>
      </c>
      <c r="J11" s="61">
        <v>81</v>
      </c>
      <c r="K11" s="61">
        <v>77</v>
      </c>
    </row>
    <row r="12" spans="1:11" ht="45" x14ac:dyDescent="0.2">
      <c r="A12" s="4" t="s">
        <v>266</v>
      </c>
    </row>
    <row r="13" spans="1:11" ht="15.75" thickBot="1" x14ac:dyDescent="0.3"/>
    <row r="14" spans="1:11" ht="42" customHeight="1" thickBot="1" x14ac:dyDescent="0.25">
      <c r="A14" s="8" t="s">
        <v>267</v>
      </c>
      <c r="C14" s="54">
        <v>44957</v>
      </c>
      <c r="D14" s="54">
        <v>44985</v>
      </c>
      <c r="E14" s="54">
        <v>45016</v>
      </c>
      <c r="F14" s="54">
        <v>45046</v>
      </c>
      <c r="G14" s="54">
        <v>45077</v>
      </c>
      <c r="H14" s="54">
        <v>45107</v>
      </c>
      <c r="I14" s="54">
        <v>45138</v>
      </c>
      <c r="J14" s="54">
        <v>45169</v>
      </c>
      <c r="K14" s="54">
        <v>45199</v>
      </c>
    </row>
    <row r="15" spans="1:11" ht="15.75" thickBot="1" x14ac:dyDescent="0.25">
      <c r="A15" s="2" t="s">
        <v>4</v>
      </c>
      <c r="C15" s="61">
        <v>84</v>
      </c>
      <c r="D15" s="61">
        <v>82</v>
      </c>
      <c r="E15" s="61">
        <v>82</v>
      </c>
      <c r="F15" s="61">
        <v>81</v>
      </c>
      <c r="G15" s="61">
        <v>80</v>
      </c>
      <c r="H15" s="61">
        <v>86</v>
      </c>
      <c r="I15" s="61">
        <v>86</v>
      </c>
      <c r="J15" s="61">
        <v>85</v>
      </c>
      <c r="K15" s="61">
        <v>84</v>
      </c>
    </row>
    <row r="16" spans="1:11" x14ac:dyDescent="0.2">
      <c r="A16" s="23" t="s">
        <v>268</v>
      </c>
    </row>
    <row r="18" spans="1:11" ht="15.75" thickBot="1" x14ac:dyDescent="0.3"/>
    <row r="19" spans="1:11" ht="15.75" thickBot="1" x14ac:dyDescent="0.25">
      <c r="A19" s="1" t="s">
        <v>269</v>
      </c>
      <c r="C19" s="54">
        <v>44957</v>
      </c>
      <c r="D19" s="54">
        <v>44985</v>
      </c>
      <c r="E19" s="54">
        <v>45016</v>
      </c>
      <c r="F19" s="54">
        <v>45046</v>
      </c>
      <c r="G19" s="54">
        <v>45077</v>
      </c>
      <c r="H19" s="54">
        <v>45107</v>
      </c>
      <c r="I19" s="54">
        <v>45138</v>
      </c>
      <c r="J19" s="54">
        <v>45169</v>
      </c>
      <c r="K19" s="54">
        <v>45199</v>
      </c>
    </row>
    <row r="20" spans="1:11" ht="15.75" thickBot="1" x14ac:dyDescent="0.25">
      <c r="A20" s="2" t="s">
        <v>4</v>
      </c>
      <c r="C20" s="61">
        <v>38</v>
      </c>
      <c r="D20" s="61">
        <v>39</v>
      </c>
      <c r="E20" s="61">
        <v>39</v>
      </c>
      <c r="F20" s="61">
        <v>39</v>
      </c>
      <c r="G20" s="61">
        <v>38</v>
      </c>
      <c r="H20" s="61">
        <v>39</v>
      </c>
      <c r="I20" s="61">
        <v>40</v>
      </c>
      <c r="J20" s="61">
        <v>41</v>
      </c>
      <c r="K20" s="61">
        <v>41</v>
      </c>
    </row>
    <row r="21" spans="1:11" ht="45" x14ac:dyDescent="0.2">
      <c r="A21" s="4" t="s">
        <v>270</v>
      </c>
    </row>
    <row r="23" spans="1:11" ht="15.75" thickBot="1" x14ac:dyDescent="0.3"/>
    <row r="24" spans="1:11" ht="15.75" thickBot="1" x14ac:dyDescent="0.25">
      <c r="A24" s="1" t="s">
        <v>271</v>
      </c>
      <c r="C24" s="54">
        <v>44957</v>
      </c>
      <c r="D24" s="54">
        <v>44985</v>
      </c>
      <c r="E24" s="54">
        <v>45016</v>
      </c>
      <c r="F24" s="54">
        <v>45046</v>
      </c>
      <c r="G24" s="54">
        <v>45077</v>
      </c>
      <c r="H24" s="54">
        <v>45107</v>
      </c>
      <c r="I24" s="54">
        <v>45138</v>
      </c>
      <c r="J24" s="54">
        <v>45169</v>
      </c>
      <c r="K24" s="54">
        <v>45199</v>
      </c>
    </row>
    <row r="25" spans="1:11" ht="15.75" thickBot="1" x14ac:dyDescent="0.25">
      <c r="A25" s="2" t="s">
        <v>4</v>
      </c>
      <c r="C25" s="61">
        <v>7</v>
      </c>
      <c r="D25" s="61">
        <v>7</v>
      </c>
      <c r="E25" s="61">
        <v>7</v>
      </c>
      <c r="F25" s="61">
        <v>7</v>
      </c>
      <c r="G25" s="61">
        <v>7</v>
      </c>
      <c r="H25" s="61">
        <v>7</v>
      </c>
      <c r="I25" s="61">
        <v>6</v>
      </c>
      <c r="J25" s="61">
        <v>6</v>
      </c>
      <c r="K25" s="61">
        <v>7</v>
      </c>
    </row>
    <row r="26" spans="1:11" ht="45" x14ac:dyDescent="0.2">
      <c r="A26" s="4" t="s">
        <v>272</v>
      </c>
    </row>
    <row r="28" spans="1:11" ht="15.75" thickBot="1" x14ac:dyDescent="0.3"/>
    <row r="29" spans="1:11" ht="15.75" thickBot="1" x14ac:dyDescent="0.25">
      <c r="A29" s="29" t="s">
        <v>273</v>
      </c>
      <c r="C29" s="54">
        <v>44957</v>
      </c>
      <c r="D29" s="54">
        <v>44985</v>
      </c>
      <c r="E29" s="54">
        <v>45016</v>
      </c>
      <c r="F29" s="54">
        <v>45046</v>
      </c>
      <c r="G29" s="54">
        <v>45077</v>
      </c>
      <c r="H29" s="54">
        <v>45107</v>
      </c>
      <c r="I29" s="54">
        <v>45138</v>
      </c>
      <c r="J29" s="54">
        <v>45169</v>
      </c>
      <c r="K29" s="54">
        <v>45199</v>
      </c>
    </row>
    <row r="30" spans="1:11" ht="15.75" thickBot="1" x14ac:dyDescent="0.25">
      <c r="A30" s="29" t="s">
        <v>274</v>
      </c>
      <c r="C30" s="61">
        <f>SUM(C6+C11+C15+C20+C25)</f>
        <v>451</v>
      </c>
      <c r="D30" s="61">
        <f t="shared" ref="D30:K30" si="0">SUM(D6+D11+D15+D20+D25)</f>
        <v>444</v>
      </c>
      <c r="E30" s="61">
        <f t="shared" si="0"/>
        <v>445</v>
      </c>
      <c r="F30" s="61">
        <f t="shared" si="0"/>
        <v>453</v>
      </c>
      <c r="G30" s="61">
        <f t="shared" si="0"/>
        <v>457</v>
      </c>
      <c r="H30" s="61">
        <f t="shared" si="0"/>
        <v>465</v>
      </c>
      <c r="I30" s="61">
        <f t="shared" si="0"/>
        <v>466</v>
      </c>
      <c r="J30" s="61">
        <f t="shared" si="0"/>
        <v>464</v>
      </c>
      <c r="K30" s="61">
        <f t="shared" si="0"/>
        <v>462</v>
      </c>
    </row>
    <row r="31" spans="1:11" ht="45" x14ac:dyDescent="0.2">
      <c r="A31" s="4" t="s">
        <v>275</v>
      </c>
    </row>
    <row r="33" spans="1:11" ht="15.75" thickBot="1" x14ac:dyDescent="0.3"/>
    <row r="34" spans="1:11" ht="15.75" thickBot="1" x14ac:dyDescent="0.25">
      <c r="A34" s="1" t="s">
        <v>276</v>
      </c>
      <c r="C34" s="54">
        <v>44957</v>
      </c>
      <c r="D34" s="54">
        <v>44985</v>
      </c>
      <c r="E34" s="54">
        <v>45016</v>
      </c>
      <c r="F34" s="54">
        <v>45046</v>
      </c>
      <c r="G34" s="54">
        <v>45077</v>
      </c>
      <c r="H34" s="54">
        <v>45107</v>
      </c>
      <c r="I34" s="54">
        <v>45138</v>
      </c>
      <c r="J34" s="54">
        <v>45169</v>
      </c>
      <c r="K34" s="54">
        <v>45199</v>
      </c>
    </row>
    <row r="35" spans="1:11" ht="15.75" thickBot="1" x14ac:dyDescent="0.25">
      <c r="A35" s="2" t="s">
        <v>4</v>
      </c>
      <c r="C35" s="61">
        <v>80</v>
      </c>
      <c r="D35" s="61">
        <v>80</v>
      </c>
      <c r="E35" s="61">
        <v>80</v>
      </c>
      <c r="F35" s="61">
        <v>80</v>
      </c>
      <c r="G35" s="61">
        <v>80</v>
      </c>
      <c r="H35" s="61">
        <v>80</v>
      </c>
      <c r="I35" s="61">
        <v>80</v>
      </c>
      <c r="J35" s="61">
        <v>80</v>
      </c>
      <c r="K35" s="61">
        <v>80</v>
      </c>
    </row>
    <row r="36" spans="1:11" ht="60" x14ac:dyDescent="0.2">
      <c r="A36" s="23" t="s">
        <v>277</v>
      </c>
    </row>
    <row r="39" spans="1:11" ht="15.75" thickBot="1" x14ac:dyDescent="0.25">
      <c r="A39" s="7" t="s">
        <v>0</v>
      </c>
      <c r="C39" s="53"/>
      <c r="D39" s="85"/>
      <c r="E39" s="85"/>
      <c r="F39" s="85"/>
      <c r="G39" s="85"/>
      <c r="H39" s="85"/>
      <c r="I39" s="85"/>
    </row>
    <row r="40" spans="1:11" ht="45.75" thickBot="1" x14ac:dyDescent="0.25">
      <c r="A40" s="8" t="s">
        <v>1</v>
      </c>
      <c r="C40" s="125"/>
      <c r="D40" s="126"/>
      <c r="E40" s="126"/>
      <c r="F40" s="126"/>
      <c r="G40" s="126"/>
      <c r="H40" s="126"/>
      <c r="I40" s="127"/>
    </row>
  </sheetData>
  <mergeCells count="1">
    <mergeCell ref="C40:I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13"/>
  <sheetViews>
    <sheetView tabSelected="1" zoomScale="80" zoomScaleNormal="80" workbookViewId="0">
      <pane ySplit="4" topLeftCell="A81" activePane="bottomLeft" state="frozen"/>
      <selection pane="bottomLeft" activeCell="J103" sqref="J103"/>
    </sheetView>
  </sheetViews>
  <sheetFormatPr baseColWidth="10" defaultColWidth="11" defaultRowHeight="15" x14ac:dyDescent="0.25"/>
  <cols>
    <col min="1" max="1" width="81.140625" style="21" customWidth="1"/>
    <col min="2" max="2" width="4" style="20" customWidth="1"/>
    <col min="3" max="3" width="15.85546875" style="53" customWidth="1"/>
    <col min="4" max="4" width="15.85546875" style="53" bestFit="1" customWidth="1"/>
    <col min="5" max="5" width="16.85546875" style="53" bestFit="1" customWidth="1"/>
    <col min="6" max="8" width="16.140625" style="53" bestFit="1" customWidth="1"/>
    <col min="9" max="9" width="15.85546875" style="53" bestFit="1" customWidth="1"/>
    <col min="10" max="10" width="16.85546875" style="53" bestFit="1" customWidth="1"/>
    <col min="11" max="11" width="15.85546875" style="53" bestFit="1" customWidth="1"/>
    <col min="12" max="16384" width="11" style="20"/>
  </cols>
  <sheetData>
    <row r="1" spans="1:11" ht="23.25" x14ac:dyDescent="0.2">
      <c r="A1" s="48" t="s">
        <v>164</v>
      </c>
    </row>
    <row r="3" spans="1:11" x14ac:dyDescent="0.25">
      <c r="A3" s="24" t="s">
        <v>165</v>
      </c>
    </row>
    <row r="4" spans="1:11" ht="15.75" thickBot="1" x14ac:dyDescent="0.3"/>
    <row r="5" spans="1:11" ht="15.75" thickBot="1" x14ac:dyDescent="0.25">
      <c r="A5" s="1" t="s">
        <v>166</v>
      </c>
      <c r="C5" s="54">
        <v>44957</v>
      </c>
      <c r="D5" s="54">
        <v>44985</v>
      </c>
      <c r="E5" s="54">
        <v>45016</v>
      </c>
      <c r="F5" s="54">
        <v>45046</v>
      </c>
      <c r="G5" s="54">
        <v>45077</v>
      </c>
      <c r="H5" s="54">
        <v>45107</v>
      </c>
      <c r="I5" s="54">
        <v>45138</v>
      </c>
      <c r="J5" s="54">
        <v>45169</v>
      </c>
      <c r="K5" s="54">
        <v>45199</v>
      </c>
    </row>
    <row r="6" spans="1:11" ht="15.75" thickBot="1" x14ac:dyDescent="0.25">
      <c r="A6" s="2" t="s">
        <v>4</v>
      </c>
      <c r="C6" s="79">
        <v>30938658.550000001</v>
      </c>
      <c r="D6" s="79">
        <v>20022574.343110353</v>
      </c>
      <c r="E6" s="79">
        <v>19438500.111142579</v>
      </c>
      <c r="F6" s="79">
        <v>19638966.061406251</v>
      </c>
      <c r="G6" s="79">
        <v>23509592.100000001</v>
      </c>
      <c r="H6" s="79">
        <v>21004679.043886721</v>
      </c>
      <c r="I6" s="79">
        <v>23934930.825184327</v>
      </c>
      <c r="J6" s="79">
        <v>23520285.850000001</v>
      </c>
      <c r="K6" s="79">
        <v>22208794.913391113</v>
      </c>
    </row>
    <row r="7" spans="1:11" s="42" customFormat="1" ht="30" x14ac:dyDescent="0.2">
      <c r="A7" s="46" t="s">
        <v>167</v>
      </c>
      <c r="C7" s="55"/>
      <c r="D7" s="55"/>
      <c r="E7" s="55"/>
      <c r="F7" s="55"/>
      <c r="G7" s="55"/>
      <c r="H7" s="55"/>
      <c r="I7" s="55"/>
      <c r="J7" s="55"/>
      <c r="K7" s="55"/>
    </row>
    <row r="8" spans="1:11" ht="30" x14ac:dyDescent="0.2">
      <c r="A8" s="23" t="s">
        <v>168</v>
      </c>
    </row>
    <row r="10" spans="1:11" ht="15.75" thickBot="1" x14ac:dyDescent="0.3"/>
    <row r="11" spans="1:11" ht="15.75" thickBot="1" x14ac:dyDescent="0.25">
      <c r="A11" s="1" t="s">
        <v>169</v>
      </c>
      <c r="C11" s="54">
        <v>44957</v>
      </c>
      <c r="D11" s="54">
        <v>44985</v>
      </c>
      <c r="E11" s="54">
        <v>45016</v>
      </c>
      <c r="F11" s="54">
        <v>45046</v>
      </c>
      <c r="G11" s="54">
        <v>45077</v>
      </c>
      <c r="H11" s="54">
        <v>45107</v>
      </c>
      <c r="I11" s="54">
        <v>45138</v>
      </c>
      <c r="J11" s="54">
        <v>45169</v>
      </c>
      <c r="K11" s="54">
        <v>45199</v>
      </c>
    </row>
    <row r="12" spans="1:11" ht="15.75" thickBot="1" x14ac:dyDescent="0.25">
      <c r="A12" s="2" t="s">
        <v>4</v>
      </c>
      <c r="C12" s="79">
        <v>6484302.6299999999</v>
      </c>
      <c r="D12" s="79">
        <v>4533434.0559350578</v>
      </c>
      <c r="E12" s="79">
        <v>3855713.2495336914</v>
      </c>
      <c r="F12" s="79">
        <v>3802742.0865795901</v>
      </c>
      <c r="G12" s="79">
        <v>4530098.5706860358</v>
      </c>
      <c r="H12" s="79">
        <v>3889645.9621215826</v>
      </c>
      <c r="I12" s="79">
        <v>4276348.4194970699</v>
      </c>
      <c r="J12" s="79">
        <v>4317501.9800000004</v>
      </c>
      <c r="K12" s="79">
        <v>4112986.1780712884</v>
      </c>
    </row>
    <row r="13" spans="1:11" s="42" customFormat="1" ht="45" x14ac:dyDescent="0.2">
      <c r="A13" s="46" t="s">
        <v>170</v>
      </c>
      <c r="C13" s="55"/>
      <c r="D13" s="55"/>
      <c r="E13" s="55"/>
      <c r="F13" s="55"/>
      <c r="G13" s="55"/>
      <c r="H13" s="55"/>
      <c r="I13" s="55"/>
      <c r="J13" s="55"/>
      <c r="K13" s="55"/>
    </row>
    <row r="14" spans="1:11" ht="30" x14ac:dyDescent="0.2">
      <c r="A14" s="23" t="s">
        <v>168</v>
      </c>
    </row>
    <row r="16" spans="1:11" ht="15.75" thickBot="1" x14ac:dyDescent="0.3"/>
    <row r="17" spans="1:11" ht="15.75" thickBot="1" x14ac:dyDescent="0.25">
      <c r="A17" s="1" t="s">
        <v>171</v>
      </c>
      <c r="C17" s="54">
        <v>44957</v>
      </c>
      <c r="D17" s="54">
        <v>44985</v>
      </c>
      <c r="E17" s="54">
        <v>45016</v>
      </c>
      <c r="F17" s="54">
        <v>45046</v>
      </c>
      <c r="G17" s="54">
        <v>45077</v>
      </c>
      <c r="H17" s="54">
        <v>45107</v>
      </c>
      <c r="I17" s="54">
        <v>45138</v>
      </c>
      <c r="J17" s="54">
        <v>45169</v>
      </c>
      <c r="K17" s="54">
        <v>45199</v>
      </c>
    </row>
    <row r="18" spans="1:11" ht="15.75" thickBot="1" x14ac:dyDescent="0.25">
      <c r="A18" s="2" t="s">
        <v>4</v>
      </c>
      <c r="C18" s="79">
        <v>5422689.71</v>
      </c>
      <c r="D18" s="79">
        <v>3040841.9630053705</v>
      </c>
      <c r="E18" s="79">
        <v>2816792.4711938482</v>
      </c>
      <c r="F18" s="79">
        <v>2672551.1611791989</v>
      </c>
      <c r="G18" s="79">
        <v>3328073.5603417973</v>
      </c>
      <c r="H18" s="79">
        <v>2967973.6490112306</v>
      </c>
      <c r="I18" s="79">
        <v>3287730.4402929684</v>
      </c>
      <c r="J18" s="79">
        <v>3316568.64</v>
      </c>
      <c r="K18" s="79">
        <v>3135186.1993151852</v>
      </c>
    </row>
    <row r="19" spans="1:11" s="42" customFormat="1" ht="30" x14ac:dyDescent="0.2">
      <c r="A19" s="46" t="s">
        <v>172</v>
      </c>
      <c r="C19" s="55"/>
      <c r="D19" s="55"/>
      <c r="E19" s="55"/>
      <c r="F19" s="55"/>
      <c r="G19" s="55"/>
      <c r="H19" s="55"/>
      <c r="I19" s="55"/>
      <c r="J19" s="55"/>
      <c r="K19" s="55"/>
    </row>
    <row r="20" spans="1:11" ht="30" x14ac:dyDescent="0.2">
      <c r="A20" s="4" t="s">
        <v>168</v>
      </c>
    </row>
    <row r="22" spans="1:11" ht="15.75" thickBot="1" x14ac:dyDescent="0.3"/>
    <row r="23" spans="1:11" ht="15.75" thickBot="1" x14ac:dyDescent="0.25">
      <c r="A23" s="1" t="s">
        <v>173</v>
      </c>
      <c r="C23" s="54">
        <v>44957</v>
      </c>
      <c r="D23" s="54">
        <v>44985</v>
      </c>
      <c r="E23" s="54">
        <v>45016</v>
      </c>
      <c r="F23" s="54">
        <v>45046</v>
      </c>
      <c r="G23" s="54">
        <v>45077</v>
      </c>
      <c r="H23" s="54">
        <v>45107</v>
      </c>
      <c r="I23" s="54">
        <v>45138</v>
      </c>
      <c r="J23" s="54">
        <v>45169</v>
      </c>
      <c r="K23" s="54">
        <v>45199</v>
      </c>
    </row>
    <row r="24" spans="1:11" ht="15.75" thickBot="1" x14ac:dyDescent="0.25">
      <c r="A24" s="2" t="s">
        <v>4</v>
      </c>
      <c r="C24" s="79">
        <v>21747.86</v>
      </c>
      <c r="D24" s="79">
        <v>18191.599999999999</v>
      </c>
      <c r="E24" s="79">
        <v>38128.22</v>
      </c>
      <c r="F24" s="79">
        <v>15873.05</v>
      </c>
      <c r="G24" s="79">
        <v>34827.040000000001</v>
      </c>
      <c r="H24" s="79">
        <v>40122.270000000004</v>
      </c>
      <c r="I24" s="79">
        <v>14847.7</v>
      </c>
      <c r="J24" s="79">
        <v>7050.48</v>
      </c>
      <c r="K24" s="79">
        <v>13640.66015625</v>
      </c>
    </row>
    <row r="25" spans="1:11" x14ac:dyDescent="0.2">
      <c r="A25" s="4" t="s">
        <v>174</v>
      </c>
      <c r="F25" s="59"/>
    </row>
    <row r="26" spans="1:11" s="42" customFormat="1" ht="30" x14ac:dyDescent="0.2">
      <c r="A26" s="46" t="s">
        <v>168</v>
      </c>
      <c r="C26" s="55"/>
      <c r="D26" s="55"/>
      <c r="E26" s="55"/>
      <c r="F26" s="55"/>
      <c r="G26" s="55"/>
      <c r="H26" s="55"/>
      <c r="I26" s="55"/>
      <c r="J26" s="55"/>
      <c r="K26" s="55"/>
    </row>
    <row r="28" spans="1:11" ht="15.75" thickBot="1" x14ac:dyDescent="0.3"/>
    <row r="29" spans="1:11" ht="15.75" thickBot="1" x14ac:dyDescent="0.25">
      <c r="A29" s="1" t="s">
        <v>175</v>
      </c>
      <c r="C29" s="54">
        <v>44957</v>
      </c>
      <c r="D29" s="54">
        <v>44985</v>
      </c>
      <c r="E29" s="54">
        <v>45016</v>
      </c>
      <c r="F29" s="54">
        <v>45046</v>
      </c>
      <c r="G29" s="54">
        <v>45077</v>
      </c>
      <c r="H29" s="54">
        <v>45107</v>
      </c>
      <c r="I29" s="54">
        <v>45138</v>
      </c>
      <c r="J29" s="54">
        <v>45169</v>
      </c>
      <c r="K29" s="54">
        <v>45199</v>
      </c>
    </row>
    <row r="30" spans="1:11" ht="15.75" thickBot="1" x14ac:dyDescent="0.25">
      <c r="A30" s="2" t="s">
        <v>4</v>
      </c>
      <c r="C30" s="79">
        <v>1485103.6500000001</v>
      </c>
      <c r="D30" s="79">
        <v>926099.77</v>
      </c>
      <c r="E30" s="79">
        <v>1181560.0900000001</v>
      </c>
      <c r="F30" s="79">
        <v>1541892.1</v>
      </c>
      <c r="G30" s="79">
        <v>1708402.88</v>
      </c>
      <c r="H30" s="79">
        <v>3781964.9200000009</v>
      </c>
      <c r="I30" s="79">
        <v>1026832.1699999999</v>
      </c>
      <c r="J30" s="79">
        <v>1072518.95</v>
      </c>
      <c r="K30" s="79">
        <v>1830357.15140625</v>
      </c>
    </row>
    <row r="31" spans="1:11" s="42" customFormat="1" ht="45" x14ac:dyDescent="0.2">
      <c r="A31" s="46" t="s">
        <v>176</v>
      </c>
      <c r="C31" s="55"/>
      <c r="D31" s="55"/>
      <c r="E31" s="55"/>
      <c r="F31" s="55"/>
      <c r="G31" s="55"/>
      <c r="H31" s="55"/>
      <c r="I31" s="55"/>
      <c r="J31" s="55"/>
      <c r="K31" s="55"/>
    </row>
    <row r="32" spans="1:11" ht="30" x14ac:dyDescent="0.2">
      <c r="A32" s="4" t="s">
        <v>168</v>
      </c>
    </row>
    <row r="34" spans="1:11" ht="15.75" thickBot="1" x14ac:dyDescent="0.3"/>
    <row r="35" spans="1:11" ht="15.75" thickBot="1" x14ac:dyDescent="0.25">
      <c r="A35" s="1" t="s">
        <v>177</v>
      </c>
      <c r="C35" s="54">
        <v>44957</v>
      </c>
      <c r="D35" s="54">
        <v>44985</v>
      </c>
      <c r="E35" s="54">
        <v>45016</v>
      </c>
      <c r="F35" s="54">
        <v>45046</v>
      </c>
      <c r="G35" s="54">
        <v>45077</v>
      </c>
      <c r="H35" s="54">
        <v>45107</v>
      </c>
      <c r="I35" s="54">
        <v>45138</v>
      </c>
      <c r="J35" s="54">
        <v>45169</v>
      </c>
      <c r="K35" s="54">
        <v>45199</v>
      </c>
    </row>
    <row r="36" spans="1:11" ht="15.75" thickBot="1" x14ac:dyDescent="0.25">
      <c r="A36" s="2" t="s">
        <v>4</v>
      </c>
      <c r="C36" s="79">
        <v>568306.77</v>
      </c>
      <c r="D36" s="79">
        <v>418054.74</v>
      </c>
      <c r="E36" s="79">
        <v>485594.62</v>
      </c>
      <c r="F36" s="79">
        <v>400416.25</v>
      </c>
      <c r="G36" s="79">
        <v>465693.48</v>
      </c>
      <c r="H36" s="79">
        <v>435134.8</v>
      </c>
      <c r="I36" s="79">
        <v>399051.95</v>
      </c>
      <c r="J36" s="79">
        <v>383105.44</v>
      </c>
      <c r="K36" s="79">
        <v>398875.95734375005</v>
      </c>
    </row>
    <row r="37" spans="1:11" s="42" customFormat="1" ht="60" x14ac:dyDescent="0.2">
      <c r="A37" s="46" t="s">
        <v>178</v>
      </c>
      <c r="C37" s="55"/>
      <c r="D37" s="55"/>
      <c r="E37" s="55"/>
      <c r="F37" s="55"/>
      <c r="G37" s="55"/>
      <c r="H37" s="55"/>
      <c r="I37" s="55"/>
      <c r="J37" s="55"/>
      <c r="K37" s="55"/>
    </row>
    <row r="38" spans="1:11" ht="30" x14ac:dyDescent="0.2">
      <c r="A38" s="4" t="s">
        <v>168</v>
      </c>
    </row>
    <row r="39" spans="1:11" ht="15.75" thickBot="1" x14ac:dyDescent="0.3"/>
    <row r="40" spans="1:11" ht="15.75" thickBot="1" x14ac:dyDescent="0.25">
      <c r="A40" s="1" t="s">
        <v>180</v>
      </c>
      <c r="C40" s="54">
        <v>44957</v>
      </c>
      <c r="D40" s="54">
        <v>44985</v>
      </c>
      <c r="E40" s="54">
        <v>45016</v>
      </c>
      <c r="F40" s="54">
        <v>45046</v>
      </c>
      <c r="G40" s="54">
        <v>45077</v>
      </c>
      <c r="H40" s="54">
        <v>45107</v>
      </c>
      <c r="I40" s="54">
        <v>45138</v>
      </c>
      <c r="J40" s="54">
        <v>45169</v>
      </c>
      <c r="K40" s="54">
        <v>45199</v>
      </c>
    </row>
    <row r="41" spans="1:11" ht="15.75" thickBot="1" x14ac:dyDescent="0.25">
      <c r="A41" s="2" t="s">
        <v>4</v>
      </c>
      <c r="C41" s="79">
        <v>311180.62</v>
      </c>
      <c r="D41" s="79">
        <v>55107.48</v>
      </c>
      <c r="E41" s="79">
        <v>22938.240000000002</v>
      </c>
      <c r="F41" s="79">
        <v>12010.51</v>
      </c>
      <c r="G41" s="79">
        <v>13004.78</v>
      </c>
      <c r="H41" s="79">
        <v>7479.18</v>
      </c>
      <c r="I41" s="79">
        <v>4462.2699999999995</v>
      </c>
      <c r="J41" s="79">
        <v>15239.75</v>
      </c>
      <c r="K41" s="79">
        <v>11977.849999999999</v>
      </c>
    </row>
    <row r="42" spans="1:11" s="42" customFormat="1" ht="45" x14ac:dyDescent="0.2">
      <c r="A42" s="46" t="s">
        <v>181</v>
      </c>
      <c r="C42" s="55"/>
      <c r="D42" s="55"/>
      <c r="E42" s="55"/>
      <c r="F42" s="55"/>
      <c r="G42" s="55"/>
      <c r="H42" s="55"/>
      <c r="I42" s="55"/>
      <c r="J42" s="55"/>
      <c r="K42" s="55"/>
    </row>
    <row r="43" spans="1:11" ht="30" x14ac:dyDescent="0.2">
      <c r="A43" s="4" t="s">
        <v>168</v>
      </c>
    </row>
    <row r="44" spans="1:11" ht="15.75" thickBot="1" x14ac:dyDescent="0.3"/>
    <row r="45" spans="1:11" ht="15.75" thickBot="1" x14ac:dyDescent="0.25">
      <c r="A45" s="1" t="s">
        <v>182</v>
      </c>
      <c r="C45" s="54">
        <v>44957</v>
      </c>
      <c r="D45" s="54">
        <v>44985</v>
      </c>
      <c r="E45" s="54">
        <v>45016</v>
      </c>
      <c r="F45" s="54">
        <v>45046</v>
      </c>
      <c r="G45" s="54">
        <v>45077</v>
      </c>
      <c r="H45" s="54">
        <v>45107</v>
      </c>
      <c r="I45" s="54">
        <v>45138</v>
      </c>
      <c r="J45" s="54">
        <v>45169</v>
      </c>
      <c r="K45" s="54">
        <v>45199</v>
      </c>
    </row>
    <row r="46" spans="1:11" ht="15.75" thickBot="1" x14ac:dyDescent="0.25">
      <c r="A46" s="2" t="s">
        <v>4</v>
      </c>
      <c r="C46" s="79">
        <v>12431147.989999998</v>
      </c>
      <c r="D46" s="79">
        <v>12057649.629999999</v>
      </c>
      <c r="E46" s="79">
        <v>11054350.279999999</v>
      </c>
      <c r="F46" s="79">
        <v>9739318.1600000001</v>
      </c>
      <c r="G46" s="79">
        <v>12566214.190000001</v>
      </c>
      <c r="H46" s="79">
        <v>11884864.250000002</v>
      </c>
      <c r="I46" s="79">
        <v>11193836.440000001</v>
      </c>
      <c r="J46" s="79">
        <v>11997732.519999998</v>
      </c>
      <c r="K46" s="79">
        <v>11697348.540000001</v>
      </c>
    </row>
    <row r="47" spans="1:11" x14ac:dyDescent="0.2">
      <c r="A47" s="4" t="s">
        <v>183</v>
      </c>
    </row>
    <row r="48" spans="1:11" s="42" customFormat="1" ht="30" x14ac:dyDescent="0.2">
      <c r="A48" s="46" t="s">
        <v>168</v>
      </c>
      <c r="C48" s="55"/>
      <c r="D48" s="55"/>
      <c r="E48" s="55"/>
      <c r="F48" s="55"/>
      <c r="G48" s="55"/>
      <c r="H48" s="55"/>
      <c r="I48" s="55"/>
      <c r="J48" s="55"/>
      <c r="K48" s="55"/>
    </row>
    <row r="49" spans="1:11" ht="15.75" thickBot="1" x14ac:dyDescent="0.3"/>
    <row r="50" spans="1:11" ht="15.75" thickBot="1" x14ac:dyDescent="0.25">
      <c r="A50" s="1" t="s">
        <v>184</v>
      </c>
      <c r="C50" s="54">
        <v>44957</v>
      </c>
      <c r="D50" s="54">
        <v>44985</v>
      </c>
      <c r="E50" s="54">
        <v>45016</v>
      </c>
      <c r="F50" s="54">
        <v>45046</v>
      </c>
      <c r="G50" s="54">
        <v>45077</v>
      </c>
      <c r="H50" s="54">
        <v>45107</v>
      </c>
      <c r="I50" s="54">
        <v>45138</v>
      </c>
      <c r="J50" s="54">
        <v>45169</v>
      </c>
      <c r="K50" s="54">
        <v>45199</v>
      </c>
    </row>
    <row r="51" spans="1:11" ht="15.75" thickBot="1" x14ac:dyDescent="0.25">
      <c r="A51" s="2" t="s">
        <v>4</v>
      </c>
      <c r="C51" s="79">
        <v>1039766.13</v>
      </c>
      <c r="D51" s="79">
        <v>898162.79999999993</v>
      </c>
      <c r="E51" s="79">
        <v>1238541.79</v>
      </c>
      <c r="F51" s="79">
        <v>809024.47999999986</v>
      </c>
      <c r="G51" s="79">
        <v>799568.40999999992</v>
      </c>
      <c r="H51" s="79">
        <v>969000.04</v>
      </c>
      <c r="I51" s="79">
        <v>759271.83</v>
      </c>
      <c r="J51" s="79">
        <v>703358.28</v>
      </c>
      <c r="K51" s="79">
        <v>794897.20874999999</v>
      </c>
    </row>
    <row r="52" spans="1:11" s="42" customFormat="1" ht="45" x14ac:dyDescent="0.2">
      <c r="A52" s="46" t="s">
        <v>185</v>
      </c>
      <c r="C52" s="55"/>
      <c r="D52" s="55"/>
      <c r="E52" s="55"/>
      <c r="F52" s="55"/>
      <c r="G52" s="55"/>
      <c r="H52" s="55"/>
      <c r="I52" s="55"/>
      <c r="J52" s="55"/>
      <c r="K52" s="55"/>
    </row>
    <row r="53" spans="1:11" ht="30" x14ac:dyDescent="0.2">
      <c r="A53" s="23" t="s">
        <v>168</v>
      </c>
    </row>
    <row r="54" spans="1:11" ht="15.75" thickBot="1" x14ac:dyDescent="0.3"/>
    <row r="55" spans="1:11" ht="15.75" thickBot="1" x14ac:dyDescent="0.25">
      <c r="A55" s="1" t="s">
        <v>186</v>
      </c>
      <c r="C55" s="54">
        <v>44957</v>
      </c>
      <c r="D55" s="54">
        <v>44985</v>
      </c>
      <c r="E55" s="54">
        <v>45016</v>
      </c>
      <c r="F55" s="54">
        <v>45046</v>
      </c>
      <c r="G55" s="54">
        <v>45077</v>
      </c>
      <c r="H55" s="54">
        <v>45107</v>
      </c>
      <c r="I55" s="54">
        <v>45138</v>
      </c>
      <c r="J55" s="54">
        <v>45169</v>
      </c>
      <c r="K55" s="54">
        <v>45199</v>
      </c>
    </row>
    <row r="56" spans="1:11" ht="15.75" thickBot="1" x14ac:dyDescent="0.25">
      <c r="A56" s="2" t="s">
        <v>4</v>
      </c>
      <c r="C56" s="79">
        <v>13005.7</v>
      </c>
      <c r="D56" s="79">
        <v>28059.02</v>
      </c>
      <c r="E56" s="79">
        <v>18051.060000000001</v>
      </c>
      <c r="F56" s="79">
        <v>0</v>
      </c>
      <c r="G56" s="79">
        <v>10425</v>
      </c>
      <c r="H56" s="79">
        <v>16498.45</v>
      </c>
      <c r="I56" s="79">
        <v>13819.98</v>
      </c>
      <c r="J56" s="79">
        <v>22539.34</v>
      </c>
      <c r="K56" s="79">
        <v>34433.410000000003</v>
      </c>
    </row>
    <row r="57" spans="1:11" x14ac:dyDescent="0.2">
      <c r="A57" s="4" t="s">
        <v>187</v>
      </c>
    </row>
    <row r="58" spans="1:11" s="42" customFormat="1" ht="30" x14ac:dyDescent="0.2">
      <c r="A58" s="46" t="s">
        <v>168</v>
      </c>
      <c r="C58" s="55"/>
      <c r="D58" s="55"/>
      <c r="E58" s="55"/>
      <c r="F58" s="55"/>
      <c r="G58" s="55"/>
      <c r="H58" s="55"/>
      <c r="I58" s="55"/>
      <c r="J58" s="55"/>
      <c r="K58" s="55"/>
    </row>
    <row r="59" spans="1:11" ht="15.75" thickBot="1" x14ac:dyDescent="0.3"/>
    <row r="60" spans="1:11" ht="15.75" thickBot="1" x14ac:dyDescent="0.25">
      <c r="A60" s="1" t="s">
        <v>188</v>
      </c>
      <c r="C60" s="54">
        <v>44957</v>
      </c>
      <c r="D60" s="54">
        <v>44985</v>
      </c>
      <c r="E60" s="54">
        <v>45016</v>
      </c>
      <c r="F60" s="54">
        <v>45046</v>
      </c>
      <c r="G60" s="54">
        <v>45077</v>
      </c>
      <c r="H60" s="54">
        <v>45107</v>
      </c>
      <c r="I60" s="54">
        <v>45138</v>
      </c>
      <c r="J60" s="54">
        <v>45169</v>
      </c>
      <c r="K60" s="54">
        <v>45199</v>
      </c>
    </row>
    <row r="61" spans="1:11" ht="15.75" thickBot="1" x14ac:dyDescent="0.25">
      <c r="A61" s="2" t="s">
        <v>4</v>
      </c>
      <c r="C61" s="79">
        <v>0</v>
      </c>
      <c r="D61" s="79">
        <v>2435368</v>
      </c>
      <c r="E61" s="79">
        <v>0</v>
      </c>
      <c r="F61" s="79">
        <v>3325287</v>
      </c>
      <c r="G61" s="79">
        <v>0</v>
      </c>
      <c r="H61" s="79">
        <v>2164186</v>
      </c>
      <c r="I61" s="79">
        <v>0</v>
      </c>
      <c r="J61" s="79">
        <v>5656146</v>
      </c>
      <c r="K61" s="79">
        <v>0</v>
      </c>
    </row>
    <row r="62" spans="1:11" ht="30" x14ac:dyDescent="0.2">
      <c r="A62" s="4" t="s">
        <v>189</v>
      </c>
    </row>
    <row r="63" spans="1:11" s="42" customFormat="1" ht="30" x14ac:dyDescent="0.2">
      <c r="A63" s="46" t="s">
        <v>168</v>
      </c>
      <c r="C63" s="55"/>
      <c r="D63" s="55"/>
      <c r="E63" s="55"/>
      <c r="F63" s="55"/>
      <c r="G63" s="55"/>
      <c r="H63" s="55"/>
      <c r="I63" s="55"/>
      <c r="J63" s="55"/>
      <c r="K63" s="55"/>
    </row>
    <row r="64" spans="1:11" ht="15.75" thickBot="1" x14ac:dyDescent="0.3"/>
    <row r="65" spans="1:11" ht="15.75" thickBot="1" x14ac:dyDescent="0.25">
      <c r="A65" s="1" t="s">
        <v>190</v>
      </c>
      <c r="C65" s="54">
        <v>44957</v>
      </c>
      <c r="D65" s="54">
        <v>44985</v>
      </c>
      <c r="E65" s="54">
        <v>45016</v>
      </c>
      <c r="F65" s="54">
        <v>45046</v>
      </c>
      <c r="G65" s="54">
        <v>45077</v>
      </c>
      <c r="H65" s="54">
        <v>45107</v>
      </c>
      <c r="I65" s="54">
        <v>45138</v>
      </c>
      <c r="J65" s="54">
        <v>45169</v>
      </c>
      <c r="K65" s="54">
        <v>45199</v>
      </c>
    </row>
    <row r="66" spans="1:11" ht="15.75" thickBot="1" x14ac:dyDescent="0.25">
      <c r="A66" s="2" t="s">
        <v>4</v>
      </c>
      <c r="C66" s="79">
        <v>0</v>
      </c>
      <c r="D66" s="79">
        <v>0</v>
      </c>
      <c r="E66" s="79">
        <v>0</v>
      </c>
      <c r="F66" s="79">
        <v>0</v>
      </c>
      <c r="G66" s="79">
        <v>0</v>
      </c>
      <c r="H66" s="79">
        <v>0</v>
      </c>
      <c r="I66" s="79">
        <v>0</v>
      </c>
      <c r="J66" s="79">
        <v>0</v>
      </c>
      <c r="K66" s="79">
        <v>0</v>
      </c>
    </row>
    <row r="67" spans="1:11" ht="45" x14ac:dyDescent="0.2">
      <c r="A67" s="4" t="s">
        <v>191</v>
      </c>
    </row>
    <row r="68" spans="1:11" ht="30" x14ac:dyDescent="0.2">
      <c r="A68" s="4" t="s">
        <v>168</v>
      </c>
    </row>
    <row r="69" spans="1:11" ht="15.75" thickBot="1" x14ac:dyDescent="0.3"/>
    <row r="70" spans="1:11" ht="15.75" thickBot="1" x14ac:dyDescent="0.25">
      <c r="A70" s="1" t="s">
        <v>192</v>
      </c>
      <c r="C70" s="54">
        <v>44957</v>
      </c>
      <c r="D70" s="54">
        <v>44985</v>
      </c>
      <c r="E70" s="54">
        <v>45016</v>
      </c>
      <c r="F70" s="54">
        <v>45046</v>
      </c>
      <c r="G70" s="54">
        <v>45077</v>
      </c>
      <c r="H70" s="54">
        <v>45107</v>
      </c>
      <c r="I70" s="54">
        <v>45138</v>
      </c>
      <c r="J70" s="54">
        <v>45169</v>
      </c>
      <c r="K70" s="54">
        <v>45199</v>
      </c>
    </row>
    <row r="71" spans="1:11" ht="15.75" thickBot="1" x14ac:dyDescent="0.25">
      <c r="A71" s="2" t="s">
        <v>4</v>
      </c>
      <c r="C71" s="79">
        <v>0</v>
      </c>
      <c r="D71" s="79">
        <v>0</v>
      </c>
      <c r="E71" s="79">
        <v>0</v>
      </c>
      <c r="F71" s="79">
        <v>0</v>
      </c>
      <c r="G71" s="79">
        <v>0</v>
      </c>
      <c r="H71" s="79">
        <v>0</v>
      </c>
      <c r="I71" s="79">
        <v>0</v>
      </c>
      <c r="J71" s="79">
        <v>0</v>
      </c>
      <c r="K71" s="79">
        <v>0</v>
      </c>
    </row>
    <row r="72" spans="1:11" ht="60" x14ac:dyDescent="0.2">
      <c r="A72" s="4" t="s">
        <v>193</v>
      </c>
    </row>
    <row r="73" spans="1:11" ht="30" x14ac:dyDescent="0.2">
      <c r="A73" s="4" t="s">
        <v>168</v>
      </c>
    </row>
    <row r="74" spans="1:11" ht="15.75" thickBot="1" x14ac:dyDescent="0.3"/>
    <row r="75" spans="1:11" ht="15.75" thickBot="1" x14ac:dyDescent="0.25">
      <c r="A75" s="1" t="s">
        <v>194</v>
      </c>
      <c r="C75" s="54">
        <v>44957</v>
      </c>
      <c r="D75" s="54">
        <v>44985</v>
      </c>
      <c r="E75" s="54">
        <v>45016</v>
      </c>
      <c r="F75" s="54">
        <v>45046</v>
      </c>
      <c r="G75" s="54">
        <v>45077</v>
      </c>
      <c r="H75" s="54">
        <v>45107</v>
      </c>
      <c r="I75" s="54">
        <v>45138</v>
      </c>
      <c r="J75" s="54">
        <v>45169</v>
      </c>
      <c r="K75" s="54">
        <v>45199</v>
      </c>
    </row>
    <row r="76" spans="1:11" ht="15.75" thickBot="1" x14ac:dyDescent="0.25">
      <c r="A76" s="2" t="s">
        <v>4</v>
      </c>
      <c r="C76" s="79">
        <v>15115279.470000001</v>
      </c>
      <c r="D76" s="79">
        <v>18265815.529999997</v>
      </c>
      <c r="E76" s="79">
        <v>18314472.239999998</v>
      </c>
      <c r="F76" s="79">
        <v>17973488.530000001</v>
      </c>
      <c r="G76" s="79">
        <v>103215416.86999999</v>
      </c>
      <c r="H76" s="79">
        <v>7912118.4500000002</v>
      </c>
      <c r="I76" s="79">
        <v>7744741.6200000001</v>
      </c>
      <c r="J76" s="79">
        <v>7458830.2441845695</v>
      </c>
      <c r="K76" s="49">
        <v>7634356.5751000997</v>
      </c>
    </row>
    <row r="77" spans="1:11" s="42" customFormat="1" ht="30" x14ac:dyDescent="0.2">
      <c r="A77" s="46" t="s">
        <v>195</v>
      </c>
      <c r="C77" s="55"/>
      <c r="D77" s="55"/>
      <c r="E77" s="55"/>
      <c r="F77" s="55"/>
      <c r="G77" s="55"/>
      <c r="H77" s="55"/>
      <c r="I77" s="55"/>
      <c r="J77" s="55"/>
      <c r="K77" s="55"/>
    </row>
    <row r="78" spans="1:11" ht="30" x14ac:dyDescent="0.2">
      <c r="A78" s="4" t="s">
        <v>168</v>
      </c>
    </row>
    <row r="79" spans="1:11" ht="15.75" thickBot="1" x14ac:dyDescent="0.3"/>
    <row r="80" spans="1:11" ht="45.75" thickBot="1" x14ac:dyDescent="0.25">
      <c r="A80" s="25" t="s">
        <v>196</v>
      </c>
      <c r="C80" s="54">
        <v>44957</v>
      </c>
      <c r="D80" s="54">
        <v>44985</v>
      </c>
      <c r="E80" s="54">
        <v>45016</v>
      </c>
      <c r="F80" s="54">
        <v>45046</v>
      </c>
      <c r="G80" s="54">
        <v>45077</v>
      </c>
      <c r="H80" s="54">
        <v>45107</v>
      </c>
      <c r="I80" s="54">
        <v>45138</v>
      </c>
      <c r="J80" s="54">
        <v>45169</v>
      </c>
      <c r="K80" s="54">
        <v>45199</v>
      </c>
    </row>
    <row r="81" spans="1:11" ht="15.75" thickBot="1" x14ac:dyDescent="0.25">
      <c r="A81" s="19" t="s">
        <v>197</v>
      </c>
      <c r="C81" s="49">
        <v>73831189.080000013</v>
      </c>
      <c r="D81" s="49">
        <v>62699358.932050779</v>
      </c>
      <c r="E81" s="49">
        <v>58464642.371870115</v>
      </c>
      <c r="F81" s="49">
        <v>59931569.389165044</v>
      </c>
      <c r="G81" s="49">
        <v>150181316.88102782</v>
      </c>
      <c r="H81" s="49">
        <v>55073667.015019543</v>
      </c>
      <c r="I81" s="49">
        <v>52655873.644974351</v>
      </c>
      <c r="J81" s="49">
        <v>58470877.474184573</v>
      </c>
      <c r="K81" s="49">
        <v>51872854.643533945</v>
      </c>
    </row>
    <row r="82" spans="1:11" ht="45" x14ac:dyDescent="0.2">
      <c r="A82" s="23" t="s">
        <v>198</v>
      </c>
    </row>
    <row r="83" spans="1:11" ht="15.75" thickBot="1" x14ac:dyDescent="0.3"/>
    <row r="84" spans="1:11" ht="15.75" thickBot="1" x14ac:dyDescent="0.25">
      <c r="A84" s="1" t="s">
        <v>199</v>
      </c>
      <c r="C84" s="54">
        <v>44957</v>
      </c>
      <c r="D84" s="54">
        <v>44985</v>
      </c>
      <c r="E84" s="54">
        <v>45016</v>
      </c>
      <c r="F84" s="54">
        <v>45046</v>
      </c>
      <c r="G84" s="54">
        <v>45077</v>
      </c>
      <c r="H84" s="54">
        <v>45107</v>
      </c>
      <c r="I84" s="54">
        <v>45138</v>
      </c>
      <c r="J84" s="54">
        <v>45169</v>
      </c>
      <c r="K84" s="54">
        <v>45199</v>
      </c>
    </row>
    <row r="85" spans="1:11" ht="15.75" thickBot="1" x14ac:dyDescent="0.25">
      <c r="A85" s="2" t="s">
        <v>4</v>
      </c>
      <c r="C85" s="49">
        <v>164642.28</v>
      </c>
      <c r="D85" s="49">
        <v>969400.85</v>
      </c>
      <c r="E85" s="49">
        <v>-1654666.8599999999</v>
      </c>
      <c r="F85" s="49">
        <v>1977097.0899999999</v>
      </c>
      <c r="G85" s="79">
        <v>0</v>
      </c>
      <c r="H85" s="79">
        <v>0</v>
      </c>
      <c r="I85" s="49">
        <v>3924300</v>
      </c>
      <c r="J85" s="79">
        <v>0</v>
      </c>
      <c r="K85" s="49">
        <v>207893.55</v>
      </c>
    </row>
    <row r="86" spans="1:11" ht="30" x14ac:dyDescent="0.2">
      <c r="A86" s="4" t="s">
        <v>200</v>
      </c>
    </row>
    <row r="87" spans="1:11" x14ac:dyDescent="0.2">
      <c r="A87" s="4" t="s">
        <v>201</v>
      </c>
    </row>
    <row r="88" spans="1:11" ht="30" x14ac:dyDescent="0.2">
      <c r="A88" s="4" t="s">
        <v>202</v>
      </c>
    </row>
    <row r="89" spans="1:11" ht="15.75" thickBot="1" x14ac:dyDescent="0.3"/>
    <row r="90" spans="1:11" ht="15.75" thickBot="1" x14ac:dyDescent="0.25">
      <c r="A90" s="1" t="s">
        <v>203</v>
      </c>
      <c r="C90" s="54">
        <v>44957</v>
      </c>
      <c r="D90" s="54">
        <v>44985</v>
      </c>
      <c r="E90" s="54">
        <v>45016</v>
      </c>
      <c r="F90" s="54">
        <v>45046</v>
      </c>
      <c r="G90" s="54">
        <v>45077</v>
      </c>
      <c r="H90" s="54">
        <v>45107</v>
      </c>
      <c r="I90" s="54">
        <v>45138</v>
      </c>
      <c r="J90" s="54">
        <v>45169</v>
      </c>
      <c r="K90" s="54">
        <v>45199</v>
      </c>
    </row>
    <row r="91" spans="1:11" ht="15.75" thickBot="1" x14ac:dyDescent="0.25">
      <c r="A91" s="2" t="s">
        <v>4</v>
      </c>
      <c r="C91" s="79">
        <v>0</v>
      </c>
      <c r="D91" s="79">
        <v>0</v>
      </c>
      <c r="E91" s="79">
        <v>1700450.2</v>
      </c>
      <c r="F91" s="79">
        <v>10193.969999999999</v>
      </c>
      <c r="G91" s="79">
        <v>0</v>
      </c>
      <c r="H91" s="79">
        <v>0</v>
      </c>
      <c r="I91" s="79">
        <v>382500</v>
      </c>
      <c r="J91" s="79">
        <v>0</v>
      </c>
      <c r="K91" s="49">
        <v>88510.26</v>
      </c>
    </row>
    <row r="92" spans="1:11" ht="30" x14ac:dyDescent="0.2">
      <c r="A92" s="4" t="s">
        <v>204</v>
      </c>
    </row>
    <row r="93" spans="1:11" x14ac:dyDescent="0.2">
      <c r="A93" s="4" t="s">
        <v>205</v>
      </c>
    </row>
    <row r="94" spans="1:11" ht="30" x14ac:dyDescent="0.2">
      <c r="A94" s="4" t="s">
        <v>206</v>
      </c>
    </row>
    <row r="95" spans="1:11" ht="15.75" thickBot="1" x14ac:dyDescent="0.3"/>
    <row r="96" spans="1:11" ht="15.75" thickBot="1" x14ac:dyDescent="0.25">
      <c r="A96" s="1" t="s">
        <v>207</v>
      </c>
      <c r="C96" s="54">
        <v>44957</v>
      </c>
      <c r="D96" s="54">
        <v>44985</v>
      </c>
      <c r="E96" s="54">
        <v>45016</v>
      </c>
      <c r="F96" s="54">
        <v>45046</v>
      </c>
      <c r="G96" s="54">
        <v>45077</v>
      </c>
      <c r="H96" s="54">
        <v>45107</v>
      </c>
      <c r="I96" s="54">
        <v>45138</v>
      </c>
      <c r="J96" s="54">
        <v>45169</v>
      </c>
      <c r="K96" s="54">
        <v>45199</v>
      </c>
    </row>
    <row r="97" spans="1:11" ht="15.75" thickBot="1" x14ac:dyDescent="0.25">
      <c r="A97" s="2" t="s">
        <v>4</v>
      </c>
      <c r="C97" s="79">
        <v>0</v>
      </c>
      <c r="D97" s="79">
        <v>0</v>
      </c>
      <c r="E97" s="79">
        <v>0</v>
      </c>
      <c r="F97" s="79">
        <v>0</v>
      </c>
      <c r="G97" s="79">
        <v>0</v>
      </c>
      <c r="H97" s="79">
        <v>0</v>
      </c>
      <c r="I97" s="79">
        <v>0</v>
      </c>
      <c r="J97" s="79">
        <v>0</v>
      </c>
      <c r="K97" s="79">
        <v>0</v>
      </c>
    </row>
    <row r="98" spans="1:11" ht="30" x14ac:dyDescent="0.2">
      <c r="A98" s="23" t="s">
        <v>208</v>
      </c>
    </row>
    <row r="99" spans="1:11" x14ac:dyDescent="0.2">
      <c r="A99" s="23" t="s">
        <v>205</v>
      </c>
    </row>
    <row r="100" spans="1:11" ht="30" x14ac:dyDescent="0.2">
      <c r="A100" s="23" t="s">
        <v>206</v>
      </c>
    </row>
    <row r="101" spans="1:11" ht="15.75" thickBot="1" x14ac:dyDescent="0.3"/>
    <row r="102" spans="1:11" ht="15.75" thickBot="1" x14ac:dyDescent="0.25">
      <c r="A102" s="1" t="s">
        <v>209</v>
      </c>
      <c r="C102" s="54">
        <v>44957</v>
      </c>
      <c r="D102" s="54">
        <v>44985</v>
      </c>
      <c r="E102" s="54">
        <v>45016</v>
      </c>
      <c r="F102" s="54">
        <v>45046</v>
      </c>
      <c r="G102" s="54">
        <v>45077</v>
      </c>
      <c r="H102" s="54">
        <v>45107</v>
      </c>
      <c r="I102" s="54">
        <v>45138</v>
      </c>
      <c r="J102" s="54">
        <v>45169</v>
      </c>
      <c r="K102" s="54">
        <v>45199</v>
      </c>
    </row>
    <row r="103" spans="1:11" ht="15.75" thickBot="1" x14ac:dyDescent="0.25">
      <c r="A103" s="2" t="s">
        <v>4</v>
      </c>
      <c r="C103" s="79">
        <v>0</v>
      </c>
      <c r="D103" s="79">
        <v>0</v>
      </c>
      <c r="E103" s="79">
        <v>371257301.86000001</v>
      </c>
      <c r="F103" s="79">
        <v>51720203.890000008</v>
      </c>
      <c r="G103" s="79">
        <v>0</v>
      </c>
      <c r="H103" s="79">
        <v>-1966903.0899999999</v>
      </c>
      <c r="I103" s="79">
        <v>0</v>
      </c>
      <c r="J103" s="79">
        <v>0</v>
      </c>
      <c r="K103" s="79">
        <v>-53043.99</v>
      </c>
    </row>
    <row r="104" spans="1:11" s="42" customFormat="1" ht="30" x14ac:dyDescent="0.2">
      <c r="A104" s="46" t="s">
        <v>210</v>
      </c>
      <c r="C104" s="55" t="s">
        <v>179</v>
      </c>
      <c r="D104" s="55"/>
      <c r="E104" s="55"/>
      <c r="F104" s="55"/>
      <c r="G104" s="55"/>
      <c r="H104" s="55"/>
      <c r="I104" s="55"/>
      <c r="J104" s="55"/>
      <c r="K104" s="55"/>
    </row>
    <row r="105" spans="1:11" ht="30" x14ac:dyDescent="0.2">
      <c r="A105" s="23" t="s">
        <v>168</v>
      </c>
    </row>
    <row r="106" spans="1:11" ht="15.75" thickBot="1" x14ac:dyDescent="0.3"/>
    <row r="107" spans="1:11" ht="15.75" thickBot="1" x14ac:dyDescent="0.3">
      <c r="A107" s="26" t="s">
        <v>211</v>
      </c>
      <c r="C107" s="54">
        <v>44957</v>
      </c>
      <c r="D107" s="54">
        <v>44985</v>
      </c>
      <c r="E107" s="54">
        <v>45016</v>
      </c>
      <c r="F107" s="54">
        <v>45046</v>
      </c>
      <c r="G107" s="54">
        <v>45077</v>
      </c>
      <c r="H107" s="54">
        <v>45107</v>
      </c>
      <c r="I107" s="54">
        <v>45138</v>
      </c>
      <c r="J107" s="54">
        <v>45169</v>
      </c>
      <c r="K107" s="54">
        <v>45199</v>
      </c>
    </row>
    <row r="108" spans="1:11" ht="15.75" thickBot="1" x14ac:dyDescent="0.25">
      <c r="A108" s="25" t="s">
        <v>212</v>
      </c>
      <c r="C108" s="49">
        <v>73995831.360000014</v>
      </c>
      <c r="D108" s="49">
        <v>63668759.782050781</v>
      </c>
      <c r="E108" s="49">
        <v>429767727.57187015</v>
      </c>
      <c r="F108" s="49">
        <v>113639064.33916506</v>
      </c>
      <c r="G108" s="49">
        <v>150181316.88102782</v>
      </c>
      <c r="H108" s="49">
        <v>53106763.925019547</v>
      </c>
      <c r="I108" s="49">
        <v>56962673.644974351</v>
      </c>
      <c r="J108" s="49">
        <v>58470877.474184573</v>
      </c>
      <c r="K108" s="49">
        <v>52116214.463533938</v>
      </c>
    </row>
    <row r="109" spans="1:11" ht="45" x14ac:dyDescent="0.2">
      <c r="A109" s="23" t="s">
        <v>213</v>
      </c>
    </row>
    <row r="110" spans="1:11" ht="15.75" thickBot="1" x14ac:dyDescent="0.3"/>
    <row r="111" spans="1:11" ht="15.75" thickBot="1" x14ac:dyDescent="0.25">
      <c r="A111" s="1" t="s">
        <v>214</v>
      </c>
      <c r="C111" s="54">
        <v>44957</v>
      </c>
      <c r="D111" s="54">
        <v>44985</v>
      </c>
      <c r="E111" s="54">
        <v>45016</v>
      </c>
      <c r="F111" s="54">
        <v>45046</v>
      </c>
      <c r="G111" s="54">
        <v>45077</v>
      </c>
      <c r="H111" s="54">
        <v>45107</v>
      </c>
      <c r="I111" s="54">
        <v>45138</v>
      </c>
      <c r="J111" s="54">
        <v>45169</v>
      </c>
      <c r="K111" s="54">
        <v>45199</v>
      </c>
    </row>
    <row r="112" spans="1:11" ht="15.75" thickBot="1" x14ac:dyDescent="0.25">
      <c r="A112" s="2" t="s">
        <v>4</v>
      </c>
      <c r="C112" s="79">
        <v>17724905.009999998</v>
      </c>
      <c r="D112" s="79">
        <v>11734024.200000001</v>
      </c>
      <c r="E112" s="79">
        <v>12393747.6</v>
      </c>
      <c r="F112" s="79">
        <v>13013432.869999999</v>
      </c>
      <c r="G112" s="79">
        <v>14910771.985000001</v>
      </c>
      <c r="H112" s="79">
        <v>16215804.09</v>
      </c>
      <c r="I112" s="79">
        <v>23364284.919999998</v>
      </c>
      <c r="J112" s="79">
        <v>16818187.454999998</v>
      </c>
      <c r="K112" s="79">
        <v>14964416.025</v>
      </c>
    </row>
    <row r="113" spans="1:11" s="42" customFormat="1" ht="60" x14ac:dyDescent="0.2">
      <c r="A113" s="46" t="s">
        <v>215</v>
      </c>
      <c r="C113" s="55"/>
      <c r="D113" s="55"/>
      <c r="E113" s="55"/>
      <c r="F113" s="55"/>
      <c r="G113" s="55"/>
      <c r="H113" s="55"/>
      <c r="I113" s="55"/>
      <c r="J113" s="55"/>
      <c r="K113" s="55"/>
    </row>
    <row r="114" spans="1:11" ht="30" x14ac:dyDescent="0.2">
      <c r="A114" s="23" t="s">
        <v>216</v>
      </c>
    </row>
    <row r="115" spans="1:11" ht="15.75" thickBot="1" x14ac:dyDescent="0.3"/>
    <row r="116" spans="1:11" ht="15.75" thickBot="1" x14ac:dyDescent="0.25">
      <c r="A116" s="1" t="s">
        <v>217</v>
      </c>
      <c r="C116" s="54">
        <v>44957</v>
      </c>
      <c r="D116" s="54">
        <v>44985</v>
      </c>
      <c r="E116" s="54">
        <v>45016</v>
      </c>
      <c r="F116" s="54">
        <v>45046</v>
      </c>
      <c r="G116" s="54">
        <v>45077</v>
      </c>
      <c r="H116" s="54">
        <v>45107</v>
      </c>
      <c r="I116" s="54">
        <v>45138</v>
      </c>
      <c r="J116" s="54">
        <v>45169</v>
      </c>
      <c r="K116" s="54">
        <v>45199</v>
      </c>
    </row>
    <row r="117" spans="1:11" ht="15.75" thickBot="1" x14ac:dyDescent="0.25">
      <c r="A117" s="2" t="s">
        <v>4</v>
      </c>
      <c r="C117" s="79">
        <v>3335859.46</v>
      </c>
      <c r="D117" s="79">
        <v>3575203.0700000003</v>
      </c>
      <c r="E117" s="79">
        <v>4624937.51</v>
      </c>
      <c r="F117" s="79">
        <v>4001928.4799999995</v>
      </c>
      <c r="G117" s="79">
        <v>4902171.4550000001</v>
      </c>
      <c r="H117" s="79">
        <v>7521909.1500000004</v>
      </c>
      <c r="I117" s="79">
        <v>5531200.29</v>
      </c>
      <c r="J117" s="79">
        <v>12134382.504999999</v>
      </c>
      <c r="K117" s="79">
        <v>5259160.125</v>
      </c>
    </row>
    <row r="118" spans="1:11" s="42" customFormat="1" ht="60" x14ac:dyDescent="0.2">
      <c r="A118" s="46" t="s">
        <v>218</v>
      </c>
      <c r="C118" s="55"/>
      <c r="D118" s="55"/>
      <c r="E118" s="55"/>
      <c r="F118" s="55"/>
      <c r="G118" s="55"/>
      <c r="H118" s="55"/>
      <c r="I118" s="55"/>
      <c r="J118" s="55"/>
      <c r="K118" s="55"/>
    </row>
    <row r="119" spans="1:11" ht="30" x14ac:dyDescent="0.2">
      <c r="A119" s="23" t="s">
        <v>216</v>
      </c>
    </row>
    <row r="120" spans="1:11" ht="15.75" thickBot="1" x14ac:dyDescent="0.3"/>
    <row r="121" spans="1:11" ht="15.75" thickBot="1" x14ac:dyDescent="0.25">
      <c r="A121" s="1" t="s">
        <v>219</v>
      </c>
      <c r="C121" s="54">
        <v>44957</v>
      </c>
      <c r="D121" s="54">
        <v>44985</v>
      </c>
      <c r="E121" s="54">
        <v>45016</v>
      </c>
      <c r="F121" s="54">
        <v>45046</v>
      </c>
      <c r="G121" s="54">
        <v>45077</v>
      </c>
      <c r="H121" s="54">
        <v>45107</v>
      </c>
      <c r="I121" s="54">
        <v>45138</v>
      </c>
      <c r="J121" s="54">
        <v>45169</v>
      </c>
      <c r="K121" s="54">
        <v>45199</v>
      </c>
    </row>
    <row r="122" spans="1:11" ht="15.75" thickBot="1" x14ac:dyDescent="0.25">
      <c r="A122" s="2" t="s">
        <v>4</v>
      </c>
      <c r="C122" s="79">
        <v>2466479.71</v>
      </c>
      <c r="D122" s="79">
        <v>2529102.2200000002</v>
      </c>
      <c r="E122" s="79">
        <v>2901179</v>
      </c>
      <c r="F122" s="79">
        <v>2607263.8099999996</v>
      </c>
      <c r="G122" s="79">
        <v>2717757.56</v>
      </c>
      <c r="H122" s="79">
        <v>3798698.4</v>
      </c>
      <c r="I122" s="79">
        <v>3518003.98</v>
      </c>
      <c r="J122" s="79">
        <v>3253057.21</v>
      </c>
      <c r="K122" s="79">
        <v>3158499.34</v>
      </c>
    </row>
    <row r="123" spans="1:11" s="42" customFormat="1" ht="60" x14ac:dyDescent="0.2">
      <c r="A123" s="46" t="s">
        <v>220</v>
      </c>
      <c r="C123" s="55"/>
      <c r="D123" s="55"/>
      <c r="E123" s="55"/>
      <c r="F123" s="55"/>
      <c r="G123" s="55"/>
      <c r="H123" s="55"/>
      <c r="I123" s="55"/>
      <c r="J123" s="55"/>
      <c r="K123" s="55"/>
    </row>
    <row r="124" spans="1:11" ht="30" x14ac:dyDescent="0.2">
      <c r="A124" s="4" t="s">
        <v>216</v>
      </c>
    </row>
    <row r="125" spans="1:11" ht="15.75" thickBot="1" x14ac:dyDescent="0.3"/>
    <row r="126" spans="1:11" ht="15.75" thickBot="1" x14ac:dyDescent="0.25">
      <c r="A126" s="1" t="s">
        <v>221</v>
      </c>
      <c r="C126" s="54">
        <v>44957</v>
      </c>
      <c r="D126" s="54">
        <v>44985</v>
      </c>
      <c r="E126" s="54">
        <v>45016</v>
      </c>
      <c r="F126" s="54">
        <v>45046</v>
      </c>
      <c r="G126" s="54">
        <v>45077</v>
      </c>
      <c r="H126" s="54">
        <v>45107</v>
      </c>
      <c r="I126" s="54">
        <v>45138</v>
      </c>
      <c r="J126" s="54">
        <v>45169</v>
      </c>
      <c r="K126" s="54">
        <v>45199</v>
      </c>
    </row>
    <row r="127" spans="1:11" ht="15.75" thickBot="1" x14ac:dyDescent="0.25">
      <c r="A127" s="2" t="s">
        <v>4</v>
      </c>
      <c r="C127" s="79">
        <v>10694375.23</v>
      </c>
      <c r="D127" s="79">
        <v>11043978.789999999</v>
      </c>
      <c r="E127" s="79">
        <v>11676108.239999998</v>
      </c>
      <c r="F127" s="79">
        <v>10600693.630000001</v>
      </c>
      <c r="G127" s="79">
        <v>14287216.609999999</v>
      </c>
      <c r="H127" s="79">
        <v>15829652.360000001</v>
      </c>
      <c r="I127" s="79">
        <v>12414887.890000001</v>
      </c>
      <c r="J127" s="79">
        <v>10847771.75</v>
      </c>
      <c r="K127" s="79">
        <v>11632898.199999997</v>
      </c>
    </row>
    <row r="128" spans="1:11" ht="30" x14ac:dyDescent="0.2">
      <c r="A128" s="23" t="s">
        <v>222</v>
      </c>
    </row>
    <row r="129" spans="1:11" s="42" customFormat="1" ht="30" x14ac:dyDescent="0.2">
      <c r="A129" s="46" t="s">
        <v>216</v>
      </c>
      <c r="C129" s="55"/>
      <c r="D129" s="55"/>
      <c r="E129" s="55"/>
      <c r="F129" s="55"/>
      <c r="G129" s="55"/>
      <c r="H129" s="55"/>
      <c r="I129" s="55"/>
      <c r="J129" s="55"/>
      <c r="K129" s="55"/>
    </row>
    <row r="130" spans="1:11" ht="15.75" thickBot="1" x14ac:dyDescent="0.3"/>
    <row r="131" spans="1:11" ht="15.75" thickBot="1" x14ac:dyDescent="0.25">
      <c r="A131" s="1" t="s">
        <v>223</v>
      </c>
      <c r="C131" s="54">
        <v>44957</v>
      </c>
      <c r="D131" s="54">
        <v>44985</v>
      </c>
      <c r="E131" s="54">
        <v>45016</v>
      </c>
      <c r="F131" s="54">
        <v>45046</v>
      </c>
      <c r="G131" s="54">
        <v>45077</v>
      </c>
      <c r="H131" s="54">
        <v>45107</v>
      </c>
      <c r="I131" s="54">
        <v>45138</v>
      </c>
      <c r="J131" s="54">
        <v>45169</v>
      </c>
      <c r="K131" s="54">
        <v>45199</v>
      </c>
    </row>
    <row r="132" spans="1:11" ht="15.75" thickBot="1" x14ac:dyDescent="0.25">
      <c r="A132" s="2" t="s">
        <v>4</v>
      </c>
      <c r="C132" s="79">
        <v>11768686.210000005</v>
      </c>
      <c r="D132" s="79">
        <v>2251208.6599999964</v>
      </c>
      <c r="E132" s="79">
        <v>2249070.5800000019</v>
      </c>
      <c r="F132" s="79">
        <v>2408133.2100000046</v>
      </c>
      <c r="G132" s="79">
        <v>9425567.2499999925</v>
      </c>
      <c r="H132" s="79">
        <v>2332344.4400000051</v>
      </c>
      <c r="I132" s="79">
        <v>10451194.320000008</v>
      </c>
      <c r="J132" s="79">
        <v>2222096.77</v>
      </c>
      <c r="K132" s="79">
        <v>2172244.9900000002</v>
      </c>
    </row>
    <row r="133" spans="1:11" ht="45" x14ac:dyDescent="0.2">
      <c r="A133" s="4" t="s">
        <v>224</v>
      </c>
    </row>
    <row r="134" spans="1:11" s="42" customFormat="1" ht="30" x14ac:dyDescent="0.2">
      <c r="A134" s="46" t="s">
        <v>216</v>
      </c>
      <c r="C134" s="55"/>
      <c r="D134" s="55"/>
      <c r="E134" s="55"/>
      <c r="F134" s="55"/>
      <c r="G134" s="55"/>
      <c r="H134" s="55"/>
      <c r="I134" s="55"/>
      <c r="J134" s="55"/>
      <c r="K134" s="55"/>
    </row>
    <row r="135" spans="1:11" ht="15.75" thickBot="1" x14ac:dyDescent="0.3"/>
    <row r="136" spans="1:11" ht="15.75" thickBot="1" x14ac:dyDescent="0.25">
      <c r="A136" s="1" t="s">
        <v>225</v>
      </c>
      <c r="C136" s="54">
        <v>44957</v>
      </c>
      <c r="D136" s="54">
        <v>44985</v>
      </c>
      <c r="E136" s="54">
        <v>45016</v>
      </c>
      <c r="F136" s="54">
        <v>45046</v>
      </c>
      <c r="G136" s="54">
        <v>45077</v>
      </c>
      <c r="H136" s="54">
        <v>45107</v>
      </c>
      <c r="I136" s="54">
        <v>45138</v>
      </c>
      <c r="J136" s="54">
        <v>45169</v>
      </c>
      <c r="K136" s="54">
        <v>45199</v>
      </c>
    </row>
    <row r="137" spans="1:11" ht="15.75" thickBot="1" x14ac:dyDescent="0.25">
      <c r="A137" s="2" t="s">
        <v>4</v>
      </c>
      <c r="C137" s="79">
        <v>5762737.2000000002</v>
      </c>
      <c r="D137" s="79">
        <v>5817121.2999999998</v>
      </c>
      <c r="E137" s="79">
        <v>5878439.7000000002</v>
      </c>
      <c r="F137" s="79">
        <v>6686636.3399999999</v>
      </c>
      <c r="G137" s="79">
        <v>6924836.7400000002</v>
      </c>
      <c r="H137" s="79">
        <v>7291519.8499999996</v>
      </c>
      <c r="I137" s="79">
        <v>7529447.3899999997</v>
      </c>
      <c r="J137" s="79">
        <v>7245547.6699999999</v>
      </c>
      <c r="K137" s="79">
        <v>7569582.3899999997</v>
      </c>
    </row>
    <row r="138" spans="1:11" ht="30" x14ac:dyDescent="0.2">
      <c r="A138" s="23" t="s">
        <v>226</v>
      </c>
    </row>
    <row r="139" spans="1:11" s="42" customFormat="1" ht="30" x14ac:dyDescent="0.2">
      <c r="A139" s="46" t="s">
        <v>216</v>
      </c>
      <c r="C139" s="55"/>
      <c r="D139" s="55"/>
      <c r="E139" s="55"/>
      <c r="F139" s="55"/>
      <c r="G139" s="55"/>
      <c r="H139" s="55"/>
      <c r="I139" s="55"/>
      <c r="J139" s="55"/>
      <c r="K139" s="55"/>
    </row>
    <row r="140" spans="1:11" ht="30" x14ac:dyDescent="0.2">
      <c r="A140" s="27" t="s">
        <v>227</v>
      </c>
    </row>
    <row r="141" spans="1:11" ht="15.75" thickBot="1" x14ac:dyDescent="0.3"/>
    <row r="142" spans="1:11" ht="15.75" thickBot="1" x14ac:dyDescent="0.25">
      <c r="A142" s="1" t="s">
        <v>228</v>
      </c>
      <c r="C142" s="54">
        <v>44957</v>
      </c>
      <c r="D142" s="54">
        <v>44985</v>
      </c>
      <c r="E142" s="54">
        <v>45016</v>
      </c>
      <c r="F142" s="54">
        <v>45046</v>
      </c>
      <c r="G142" s="54">
        <v>45077</v>
      </c>
      <c r="H142" s="54">
        <v>45107</v>
      </c>
      <c r="I142" s="54">
        <v>45138</v>
      </c>
      <c r="J142" s="54">
        <v>45169</v>
      </c>
      <c r="K142" s="54">
        <v>45199</v>
      </c>
    </row>
    <row r="143" spans="1:11" ht="15.75" thickBot="1" x14ac:dyDescent="0.25">
      <c r="A143" s="2" t="s">
        <v>4</v>
      </c>
      <c r="C143" s="79">
        <v>694993.3</v>
      </c>
      <c r="D143" s="79">
        <v>710911.24</v>
      </c>
      <c r="E143" s="79">
        <v>661906.97</v>
      </c>
      <c r="F143" s="79">
        <v>592849.86</v>
      </c>
      <c r="G143" s="79">
        <v>697768.56</v>
      </c>
      <c r="H143" s="79">
        <v>747976.72</v>
      </c>
      <c r="I143" s="79">
        <v>815422.63</v>
      </c>
      <c r="J143" s="79">
        <v>761761.45</v>
      </c>
      <c r="K143" s="79">
        <v>805996.41</v>
      </c>
    </row>
    <row r="144" spans="1:11" s="42" customFormat="1" ht="45" x14ac:dyDescent="0.2">
      <c r="A144" s="46" t="s">
        <v>229</v>
      </c>
      <c r="C144" s="55"/>
      <c r="D144" s="55"/>
      <c r="E144" s="55"/>
      <c r="F144" s="55"/>
      <c r="G144" s="55"/>
      <c r="H144" s="55"/>
      <c r="I144" s="55"/>
      <c r="J144" s="55"/>
      <c r="K144" s="55"/>
    </row>
    <row r="145" spans="1:11" ht="30" x14ac:dyDescent="0.2">
      <c r="A145" s="4" t="s">
        <v>230</v>
      </c>
    </row>
    <row r="146" spans="1:11" ht="30" x14ac:dyDescent="0.2">
      <c r="A146" s="4" t="s">
        <v>216</v>
      </c>
    </row>
    <row r="147" spans="1:11" ht="30" x14ac:dyDescent="0.2">
      <c r="A147" s="5" t="s">
        <v>231</v>
      </c>
    </row>
    <row r="148" spans="1:11" ht="15.75" thickBot="1" x14ac:dyDescent="0.3"/>
    <row r="149" spans="1:11" ht="15.75" thickBot="1" x14ac:dyDescent="0.25">
      <c r="A149" s="1" t="s">
        <v>232</v>
      </c>
      <c r="C149" s="54">
        <v>44957</v>
      </c>
      <c r="D149" s="54">
        <v>44985</v>
      </c>
      <c r="E149" s="54">
        <v>45016</v>
      </c>
      <c r="F149" s="54">
        <v>45046</v>
      </c>
      <c r="G149" s="54">
        <v>45077</v>
      </c>
      <c r="H149" s="54">
        <v>45107</v>
      </c>
      <c r="I149" s="54">
        <v>45138</v>
      </c>
      <c r="J149" s="54">
        <v>45169</v>
      </c>
      <c r="K149" s="54">
        <v>45199</v>
      </c>
    </row>
    <row r="150" spans="1:11" ht="15.75" thickBot="1" x14ac:dyDescent="0.25">
      <c r="A150" s="2" t="s">
        <v>4</v>
      </c>
      <c r="C150" s="79">
        <v>272784.49</v>
      </c>
      <c r="D150" s="79">
        <v>306686.28999999998</v>
      </c>
      <c r="E150" s="79">
        <v>297821.53000000003</v>
      </c>
      <c r="F150" s="79">
        <v>307198.28999999998</v>
      </c>
      <c r="G150" s="79">
        <v>298172.51</v>
      </c>
      <c r="H150" s="79">
        <v>366219.4</v>
      </c>
      <c r="I150" s="79">
        <v>445112.41</v>
      </c>
      <c r="J150" s="79">
        <v>581328.31000000006</v>
      </c>
      <c r="K150" s="79">
        <v>696282.58</v>
      </c>
    </row>
    <row r="151" spans="1:11" s="42" customFormat="1" ht="45" x14ac:dyDescent="0.2">
      <c r="A151" s="46" t="s">
        <v>233</v>
      </c>
      <c r="C151" s="55"/>
      <c r="D151" s="55"/>
      <c r="E151" s="55"/>
      <c r="F151" s="55"/>
      <c r="G151" s="55"/>
      <c r="H151" s="55"/>
      <c r="I151" s="55"/>
      <c r="J151" s="55"/>
      <c r="K151" s="55"/>
    </row>
    <row r="152" spans="1:11" ht="30" x14ac:dyDescent="0.2">
      <c r="A152" s="4" t="s">
        <v>234</v>
      </c>
    </row>
    <row r="153" spans="1:11" ht="30" x14ac:dyDescent="0.2">
      <c r="A153" s="4" t="s">
        <v>216</v>
      </c>
    </row>
    <row r="154" spans="1:11" ht="30" x14ac:dyDescent="0.2">
      <c r="A154" s="5" t="s">
        <v>235</v>
      </c>
    </row>
    <row r="155" spans="1:11" ht="15.75" thickBot="1" x14ac:dyDescent="0.3"/>
    <row r="156" spans="1:11" ht="15.75" thickBot="1" x14ac:dyDescent="0.25">
      <c r="A156" s="1" t="s">
        <v>236</v>
      </c>
      <c r="C156" s="54">
        <v>44957</v>
      </c>
      <c r="D156" s="54">
        <v>44985</v>
      </c>
      <c r="E156" s="54">
        <v>45016</v>
      </c>
      <c r="F156" s="54">
        <v>45046</v>
      </c>
      <c r="G156" s="54">
        <v>45077</v>
      </c>
      <c r="H156" s="54">
        <v>45107</v>
      </c>
      <c r="I156" s="54">
        <v>45138</v>
      </c>
      <c r="J156" s="54">
        <v>45169</v>
      </c>
      <c r="K156" s="54">
        <v>45199</v>
      </c>
    </row>
    <row r="157" spans="1:11" ht="15.75" thickBot="1" x14ac:dyDescent="0.25">
      <c r="A157" s="2" t="s">
        <v>4</v>
      </c>
      <c r="C157" s="79">
        <v>7323198.8900000006</v>
      </c>
      <c r="D157" s="79">
        <v>7060671.9699999997</v>
      </c>
      <c r="E157" s="79">
        <v>7398131.6199999992</v>
      </c>
      <c r="F157" s="79">
        <v>6747357.6399999997</v>
      </c>
      <c r="G157" s="79">
        <v>7121831.3599999994</v>
      </c>
      <c r="H157" s="79">
        <v>12221003.199999999</v>
      </c>
      <c r="I157" s="79">
        <v>10183347.149999999</v>
      </c>
      <c r="J157" s="79">
        <v>7252907.8100000005</v>
      </c>
      <c r="K157" s="79">
        <v>6927737.6000000006</v>
      </c>
    </row>
    <row r="158" spans="1:11" s="42" customFormat="1" ht="60" x14ac:dyDescent="0.2">
      <c r="A158" s="46" t="s">
        <v>237</v>
      </c>
      <c r="C158" s="55"/>
      <c r="D158" s="55"/>
      <c r="E158" s="55"/>
      <c r="F158" s="55"/>
      <c r="G158" s="55"/>
      <c r="H158" s="55"/>
      <c r="I158" s="55"/>
      <c r="J158" s="55"/>
      <c r="K158" s="55"/>
    </row>
    <row r="159" spans="1:11" ht="30" x14ac:dyDescent="0.2">
      <c r="A159" s="4" t="s">
        <v>216</v>
      </c>
    </row>
    <row r="160" spans="1:11" ht="15.75" thickBot="1" x14ac:dyDescent="0.3"/>
    <row r="161" spans="1:11" ht="15.75" thickBot="1" x14ac:dyDescent="0.25">
      <c r="A161" s="1" t="s">
        <v>260</v>
      </c>
      <c r="C161" s="56">
        <v>44957</v>
      </c>
      <c r="D161" s="56">
        <v>44985</v>
      </c>
      <c r="E161" s="57">
        <v>45016</v>
      </c>
      <c r="F161" s="56">
        <v>45046</v>
      </c>
      <c r="G161" s="57">
        <v>45077</v>
      </c>
      <c r="H161" s="56">
        <v>45107</v>
      </c>
      <c r="I161" s="57">
        <v>45138</v>
      </c>
      <c r="J161" s="56">
        <v>45169</v>
      </c>
      <c r="K161" s="57">
        <v>45199</v>
      </c>
    </row>
    <row r="162" spans="1:11" ht="15.75" thickBot="1" x14ac:dyDescent="0.25">
      <c r="A162" s="2" t="s">
        <v>4</v>
      </c>
      <c r="C162" s="79">
        <v>2197725.7000000002</v>
      </c>
      <c r="D162" s="79">
        <v>1002324.71</v>
      </c>
      <c r="E162" s="79">
        <v>2400675.5499999998</v>
      </c>
      <c r="F162" s="79">
        <v>1021352.68</v>
      </c>
      <c r="G162" s="79">
        <v>2419705.4900000002</v>
      </c>
      <c r="H162" s="79">
        <v>1036490.42</v>
      </c>
      <c r="I162" s="79">
        <v>2477957.7199999997</v>
      </c>
      <c r="J162" s="79">
        <v>1050431.04</v>
      </c>
      <c r="K162" s="79">
        <v>2655053.15</v>
      </c>
    </row>
    <row r="163" spans="1:11" s="42" customFormat="1" ht="45" x14ac:dyDescent="0.2">
      <c r="A163" s="46" t="s">
        <v>238</v>
      </c>
      <c r="C163" s="55"/>
      <c r="D163" s="55"/>
      <c r="E163" s="55"/>
      <c r="F163" s="55"/>
      <c r="G163" s="55"/>
      <c r="H163" s="55"/>
      <c r="I163" s="55"/>
      <c r="J163" s="55"/>
      <c r="K163" s="55"/>
    </row>
    <row r="164" spans="1:11" ht="30" x14ac:dyDescent="0.2">
      <c r="A164" s="4" t="s">
        <v>216</v>
      </c>
    </row>
    <row r="165" spans="1:11" ht="15.75" thickBot="1" x14ac:dyDescent="0.3"/>
    <row r="166" spans="1:11" ht="15.75" thickBot="1" x14ac:dyDescent="0.25">
      <c r="A166" s="1" t="s">
        <v>239</v>
      </c>
      <c r="C166" s="54">
        <v>44957</v>
      </c>
      <c r="D166" s="54">
        <v>44985</v>
      </c>
      <c r="E166" s="54">
        <v>45016</v>
      </c>
      <c r="F166" s="54">
        <v>45046</v>
      </c>
      <c r="G166" s="54">
        <v>45077</v>
      </c>
      <c r="H166" s="54">
        <v>45107</v>
      </c>
      <c r="I166" s="54">
        <v>45138</v>
      </c>
      <c r="J166" s="54">
        <v>45169</v>
      </c>
      <c r="K166" s="54">
        <v>45199</v>
      </c>
    </row>
    <row r="167" spans="1:11" ht="15.75" thickBot="1" x14ac:dyDescent="0.25">
      <c r="A167" s="2" t="s">
        <v>4</v>
      </c>
      <c r="C167" s="79">
        <v>6466828</v>
      </c>
      <c r="D167" s="79">
        <v>0</v>
      </c>
      <c r="E167" s="79">
        <v>0</v>
      </c>
      <c r="F167" s="79">
        <v>0</v>
      </c>
      <c r="G167" s="79">
        <v>7115926</v>
      </c>
      <c r="H167" s="79">
        <v>0</v>
      </c>
      <c r="I167" s="79">
        <v>7620760</v>
      </c>
      <c r="J167" s="79">
        <v>0</v>
      </c>
      <c r="K167" s="79">
        <v>0</v>
      </c>
    </row>
    <row r="168" spans="1:11" ht="30" x14ac:dyDescent="0.2">
      <c r="A168" s="2" t="s">
        <v>240</v>
      </c>
    </row>
    <row r="169" spans="1:11" s="42" customFormat="1" ht="30" x14ac:dyDescent="0.2">
      <c r="A169" s="46" t="s">
        <v>241</v>
      </c>
      <c r="C169" s="55"/>
      <c r="D169" s="55"/>
      <c r="E169" s="55"/>
      <c r="F169" s="55"/>
      <c r="G169" s="55"/>
      <c r="H169" s="55"/>
      <c r="I169" s="55"/>
      <c r="J169" s="55"/>
      <c r="K169" s="55"/>
    </row>
    <row r="170" spans="1:11" ht="30" x14ac:dyDescent="0.2">
      <c r="A170" s="4" t="s">
        <v>216</v>
      </c>
    </row>
    <row r="171" spans="1:11" x14ac:dyDescent="0.2">
      <c r="A171" s="5" t="s">
        <v>242</v>
      </c>
    </row>
    <row r="172" spans="1:11" ht="15.75" thickBot="1" x14ac:dyDescent="0.3"/>
    <row r="173" spans="1:11" ht="15.75" thickBot="1" x14ac:dyDescent="0.25">
      <c r="A173" s="1" t="s">
        <v>243</v>
      </c>
      <c r="C173" s="54">
        <v>44957</v>
      </c>
      <c r="D173" s="54">
        <v>44985</v>
      </c>
      <c r="E173" s="54">
        <v>45016</v>
      </c>
      <c r="F173" s="54">
        <v>45046</v>
      </c>
      <c r="G173" s="54">
        <v>45077</v>
      </c>
      <c r="H173" s="54">
        <v>45107</v>
      </c>
      <c r="I173" s="54">
        <v>45138</v>
      </c>
      <c r="J173" s="54">
        <v>45169</v>
      </c>
      <c r="K173" s="54">
        <v>45199</v>
      </c>
    </row>
    <row r="174" spans="1:11" ht="15.75" thickBot="1" x14ac:dyDescent="0.25">
      <c r="A174" s="2" t="s">
        <v>4</v>
      </c>
      <c r="C174" s="79">
        <v>49244</v>
      </c>
      <c r="D174" s="79">
        <v>0</v>
      </c>
      <c r="E174" s="79">
        <v>0</v>
      </c>
      <c r="F174" s="79">
        <v>66157</v>
      </c>
      <c r="G174" s="79">
        <v>0</v>
      </c>
      <c r="H174" s="79">
        <v>0</v>
      </c>
      <c r="I174" s="79">
        <v>209672</v>
      </c>
      <c r="J174" s="79">
        <v>0</v>
      </c>
      <c r="K174" s="79">
        <v>0</v>
      </c>
    </row>
    <row r="175" spans="1:11" ht="30" x14ac:dyDescent="0.2">
      <c r="A175" s="2" t="s">
        <v>244</v>
      </c>
    </row>
    <row r="176" spans="1:11" s="42" customFormat="1" ht="30" x14ac:dyDescent="0.2">
      <c r="A176" s="46" t="s">
        <v>245</v>
      </c>
      <c r="C176" s="55"/>
      <c r="D176" s="55"/>
      <c r="E176" s="55"/>
      <c r="F176" s="55"/>
      <c r="G176" s="55"/>
      <c r="H176" s="55"/>
      <c r="I176" s="55"/>
      <c r="J176" s="55"/>
      <c r="K176" s="55"/>
    </row>
    <row r="177" spans="1:11" ht="30" x14ac:dyDescent="0.2">
      <c r="A177" s="4" t="s">
        <v>216</v>
      </c>
      <c r="C177" s="86">
        <f>C174+C167+C162+C157+C150+C143+C137+C132+C127+C122+C117+C112</f>
        <v>68757817.200000018</v>
      </c>
    </row>
    <row r="178" spans="1:11" x14ac:dyDescent="0.2">
      <c r="A178" s="5" t="s">
        <v>246</v>
      </c>
    </row>
    <row r="180" spans="1:11" ht="15.75" thickBot="1" x14ac:dyDescent="0.3">
      <c r="G180" s="58"/>
      <c r="I180" s="58"/>
      <c r="K180" s="58"/>
    </row>
    <row r="181" spans="1:11" ht="15.75" thickBot="1" x14ac:dyDescent="0.25">
      <c r="A181" s="29" t="s">
        <v>247</v>
      </c>
      <c r="C181" s="54">
        <v>44957</v>
      </c>
      <c r="D181" s="54">
        <v>44985</v>
      </c>
      <c r="E181" s="54">
        <v>45016</v>
      </c>
      <c r="F181" s="54">
        <v>45046</v>
      </c>
      <c r="G181" s="54">
        <v>45077</v>
      </c>
      <c r="H181" s="54">
        <v>45107</v>
      </c>
      <c r="I181" s="54">
        <v>45138</v>
      </c>
      <c r="J181" s="54">
        <v>45169</v>
      </c>
      <c r="K181" s="54">
        <v>45199</v>
      </c>
    </row>
    <row r="182" spans="1:11" ht="15.75" thickBot="1" x14ac:dyDescent="0.25">
      <c r="A182" s="6" t="s">
        <v>248</v>
      </c>
      <c r="C182" s="79">
        <v>37002029.020000003</v>
      </c>
      <c r="D182" s="79">
        <v>28604414.719999999</v>
      </c>
      <c r="E182" s="79">
        <v>30943863.93</v>
      </c>
      <c r="F182" s="79">
        <v>29958031.190000001</v>
      </c>
      <c r="G182" s="79">
        <v>43525727.29999999</v>
      </c>
      <c r="H182" s="79">
        <v>41899710.040000007</v>
      </c>
      <c r="I182" s="79">
        <v>43931135.420000002</v>
      </c>
      <c r="J182" s="79">
        <v>42022438.400000006</v>
      </c>
      <c r="K182" s="79">
        <v>34028719.340000004</v>
      </c>
    </row>
    <row r="183" spans="1:11" s="42" customFormat="1" ht="45" x14ac:dyDescent="0.2">
      <c r="A183" s="46" t="s">
        <v>249</v>
      </c>
      <c r="C183" s="55"/>
      <c r="D183" s="55"/>
      <c r="E183" s="55"/>
      <c r="F183" s="55"/>
      <c r="G183" s="55"/>
      <c r="H183" s="55"/>
      <c r="I183" s="55"/>
      <c r="J183" s="55"/>
      <c r="K183" s="55"/>
    </row>
    <row r="184" spans="1:11" ht="45" x14ac:dyDescent="0.2">
      <c r="A184" s="4" t="s">
        <v>498</v>
      </c>
    </row>
    <row r="185" spans="1:11" ht="15.75" thickBot="1" x14ac:dyDescent="0.3"/>
    <row r="186" spans="1:11" ht="15.75" thickBot="1" x14ac:dyDescent="0.25">
      <c r="A186" s="1" t="s">
        <v>250</v>
      </c>
      <c r="C186" s="54">
        <v>44957</v>
      </c>
      <c r="D186" s="54">
        <v>44985</v>
      </c>
      <c r="E186" s="54">
        <v>45016</v>
      </c>
      <c r="F186" s="54">
        <v>45046</v>
      </c>
      <c r="G186" s="54">
        <v>45077</v>
      </c>
      <c r="H186" s="54">
        <v>45107</v>
      </c>
      <c r="I186" s="54">
        <v>45138</v>
      </c>
      <c r="J186" s="54">
        <v>45169</v>
      </c>
      <c r="K186" s="54">
        <v>45199</v>
      </c>
    </row>
    <row r="187" spans="1:11" ht="15.75" thickBot="1" x14ac:dyDescent="0.25">
      <c r="A187" s="2" t="s">
        <v>4</v>
      </c>
      <c r="C187" s="79">
        <v>0</v>
      </c>
      <c r="D187" s="79">
        <v>0</v>
      </c>
      <c r="E187" s="79">
        <v>52937794.859999999</v>
      </c>
      <c r="F187" s="79">
        <v>0</v>
      </c>
      <c r="G187" s="79">
        <v>0</v>
      </c>
      <c r="H187" s="79">
        <v>0</v>
      </c>
      <c r="I187" s="79">
        <v>0</v>
      </c>
      <c r="J187" s="79">
        <v>0</v>
      </c>
      <c r="K187" s="79">
        <v>525334.52000000328</v>
      </c>
    </row>
    <row r="188" spans="1:11" s="42" customFormat="1" ht="30" x14ac:dyDescent="0.2">
      <c r="A188" s="46" t="s">
        <v>251</v>
      </c>
      <c r="C188" s="55"/>
      <c r="D188" s="55"/>
      <c r="E188" s="55"/>
      <c r="F188" s="55"/>
      <c r="G188" s="55"/>
      <c r="H188" s="55"/>
      <c r="I188" s="55"/>
      <c r="J188" s="55"/>
      <c r="K188" s="55"/>
    </row>
    <row r="189" spans="1:11" ht="30" x14ac:dyDescent="0.2">
      <c r="A189" s="4" t="s">
        <v>216</v>
      </c>
    </row>
    <row r="190" spans="1:11" ht="15.75" thickBot="1" x14ac:dyDescent="0.3"/>
    <row r="191" spans="1:11" ht="15.75" thickBot="1" x14ac:dyDescent="0.25">
      <c r="A191" s="1" t="s">
        <v>252</v>
      </c>
      <c r="C191" s="54">
        <v>44957</v>
      </c>
      <c r="D191" s="54">
        <v>44985</v>
      </c>
      <c r="E191" s="54">
        <v>45016</v>
      </c>
      <c r="F191" s="54">
        <v>45046</v>
      </c>
      <c r="G191" s="54">
        <v>45077</v>
      </c>
      <c r="H191" s="54">
        <v>45107</v>
      </c>
      <c r="I191" s="54">
        <v>45138</v>
      </c>
      <c r="J191" s="54">
        <v>45169</v>
      </c>
      <c r="K191" s="54">
        <v>45199</v>
      </c>
    </row>
    <row r="192" spans="1:11" ht="15.75" thickBot="1" x14ac:dyDescent="0.25">
      <c r="A192" s="2" t="s">
        <v>4</v>
      </c>
      <c r="C192" s="79">
        <v>0</v>
      </c>
      <c r="D192" s="79">
        <v>0</v>
      </c>
      <c r="E192" s="79">
        <v>0</v>
      </c>
      <c r="F192" s="79">
        <v>0</v>
      </c>
      <c r="G192" s="79">
        <v>0</v>
      </c>
      <c r="H192" s="79">
        <v>0</v>
      </c>
      <c r="I192" s="79">
        <v>0</v>
      </c>
      <c r="J192" s="79">
        <v>0</v>
      </c>
      <c r="K192" s="79">
        <v>0</v>
      </c>
    </row>
    <row r="193" spans="1:11" ht="30" x14ac:dyDescent="0.2">
      <c r="A193" s="4" t="s">
        <v>253</v>
      </c>
    </row>
    <row r="194" spans="1:11" s="42" customFormat="1" ht="30" x14ac:dyDescent="0.2">
      <c r="A194" s="46" t="s">
        <v>216</v>
      </c>
      <c r="C194" s="55"/>
      <c r="D194" s="55"/>
      <c r="E194" s="55"/>
      <c r="F194" s="55"/>
      <c r="G194" s="55"/>
      <c r="H194" s="55"/>
      <c r="I194" s="55"/>
      <c r="J194" s="55"/>
      <c r="K194" s="55"/>
    </row>
    <row r="195" spans="1:11" ht="15.75" thickBot="1" x14ac:dyDescent="0.3"/>
    <row r="196" spans="1:11" ht="15.75" thickBot="1" x14ac:dyDescent="0.25">
      <c r="A196" s="1" t="s">
        <v>254</v>
      </c>
      <c r="C196" s="54">
        <v>44957</v>
      </c>
      <c r="D196" s="54">
        <v>44985</v>
      </c>
      <c r="E196" s="54">
        <v>45016</v>
      </c>
      <c r="F196" s="54">
        <v>45046</v>
      </c>
      <c r="G196" s="54">
        <v>45077</v>
      </c>
      <c r="H196" s="54">
        <v>45107</v>
      </c>
      <c r="I196" s="54">
        <v>45138</v>
      </c>
      <c r="J196" s="54">
        <v>45169</v>
      </c>
      <c r="K196" s="54">
        <v>45199</v>
      </c>
    </row>
    <row r="197" spans="1:11" ht="15.75" thickBot="1" x14ac:dyDescent="0.25">
      <c r="A197" s="2" t="s">
        <v>4</v>
      </c>
      <c r="C197" s="79">
        <v>0</v>
      </c>
      <c r="D197" s="79">
        <v>0</v>
      </c>
      <c r="E197" s="79">
        <v>39589583.979999997</v>
      </c>
      <c r="F197" s="79">
        <v>38140328.169999994</v>
      </c>
      <c r="G197" s="79">
        <v>44815405.239999965</v>
      </c>
      <c r="H197" s="79">
        <v>35095602.810000062</v>
      </c>
      <c r="I197" s="79">
        <v>12305737.309999973</v>
      </c>
      <c r="J197" s="79">
        <v>18687019.580000013</v>
      </c>
      <c r="K197" s="79">
        <v>12474031.24999997</v>
      </c>
    </row>
    <row r="198" spans="1:11" ht="30" x14ac:dyDescent="0.2">
      <c r="A198" s="4" t="s">
        <v>255</v>
      </c>
      <c r="F198" s="59"/>
      <c r="G198" s="59"/>
      <c r="H198" s="59"/>
      <c r="I198" s="59"/>
      <c r="J198" s="59"/>
      <c r="K198" s="59"/>
    </row>
    <row r="199" spans="1:11" s="42" customFormat="1" ht="30" x14ac:dyDescent="0.2">
      <c r="A199" s="46" t="s">
        <v>216</v>
      </c>
      <c r="C199" s="55"/>
      <c r="D199" s="55"/>
      <c r="E199" s="55"/>
      <c r="F199" s="55"/>
      <c r="G199" s="55"/>
      <c r="H199" s="55"/>
      <c r="I199" s="55"/>
      <c r="J199" s="55"/>
      <c r="K199" s="55"/>
    </row>
    <row r="201" spans="1:11" ht="15.75" thickBot="1" x14ac:dyDescent="0.3"/>
    <row r="202" spans="1:11" ht="15.75" thickBot="1" x14ac:dyDescent="0.25">
      <c r="A202" s="1" t="s">
        <v>256</v>
      </c>
      <c r="C202" s="54">
        <v>44957</v>
      </c>
      <c r="D202" s="54">
        <v>44985</v>
      </c>
      <c r="E202" s="54">
        <v>45016</v>
      </c>
      <c r="F202" s="54">
        <v>45046</v>
      </c>
      <c r="G202" s="54">
        <v>45077</v>
      </c>
      <c r="H202" s="54">
        <v>45107</v>
      </c>
      <c r="I202" s="54">
        <v>45138</v>
      </c>
      <c r="J202" s="54">
        <v>45169</v>
      </c>
      <c r="K202" s="54">
        <v>45199</v>
      </c>
    </row>
    <row r="203" spans="1:11" ht="15.75" thickBot="1" x14ac:dyDescent="0.25">
      <c r="A203" s="2" t="s">
        <v>4</v>
      </c>
      <c r="C203" s="79">
        <v>0</v>
      </c>
      <c r="D203" s="79">
        <v>0</v>
      </c>
      <c r="E203" s="79">
        <v>0</v>
      </c>
      <c r="F203" s="79">
        <v>0</v>
      </c>
      <c r="G203" s="79">
        <v>0</v>
      </c>
      <c r="H203" s="79">
        <v>0</v>
      </c>
      <c r="I203" s="79">
        <v>0</v>
      </c>
      <c r="J203" s="79">
        <v>0</v>
      </c>
      <c r="K203" s="79">
        <v>0</v>
      </c>
    </row>
    <row r="204" spans="1:11" ht="30" x14ac:dyDescent="0.2">
      <c r="A204" s="4" t="s">
        <v>257</v>
      </c>
    </row>
    <row r="205" spans="1:11" ht="30" x14ac:dyDescent="0.2">
      <c r="A205" s="4" t="s">
        <v>216</v>
      </c>
    </row>
    <row r="207" spans="1:11" ht="15.75" thickBot="1" x14ac:dyDescent="0.3"/>
    <row r="208" spans="1:11" ht="30.75" thickBot="1" x14ac:dyDescent="0.25">
      <c r="A208" s="25" t="s">
        <v>258</v>
      </c>
      <c r="C208" s="54">
        <v>44957</v>
      </c>
      <c r="D208" s="54">
        <v>44985</v>
      </c>
      <c r="E208" s="54">
        <v>45016</v>
      </c>
      <c r="F208" s="54">
        <v>45046</v>
      </c>
      <c r="G208" s="54">
        <v>45077</v>
      </c>
      <c r="H208" s="54">
        <v>45107</v>
      </c>
      <c r="I208" s="54">
        <v>45138</v>
      </c>
      <c r="J208" s="54">
        <v>45169</v>
      </c>
      <c r="K208" s="54">
        <v>45199</v>
      </c>
    </row>
    <row r="209" spans="1:11" ht="15.75" thickBot="1" x14ac:dyDescent="0.25">
      <c r="A209" s="25" t="s">
        <v>259</v>
      </c>
      <c r="C209" s="79">
        <v>37935083.859999999</v>
      </c>
      <c r="D209" s="79">
        <v>30065258.43</v>
      </c>
      <c r="E209" s="79">
        <v>118232879.01000001</v>
      </c>
      <c r="F209" s="79">
        <v>29958031.190000001</v>
      </c>
      <c r="G209" s="79">
        <v>48465290.18</v>
      </c>
      <c r="H209" s="79">
        <v>46149408.130000003</v>
      </c>
      <c r="I209" s="79">
        <v>47236455.93</v>
      </c>
      <c r="J209" s="79">
        <v>62156681.600000001</v>
      </c>
      <c r="K209" s="79">
        <v>61932947.210000001</v>
      </c>
    </row>
    <row r="211" spans="1:11" s="42" customFormat="1" x14ac:dyDescent="0.2">
      <c r="A211" s="46"/>
      <c r="C211" s="55"/>
      <c r="D211" s="55"/>
      <c r="E211" s="55"/>
      <c r="F211" s="55"/>
      <c r="G211" s="55"/>
      <c r="H211" s="55"/>
      <c r="I211" s="55"/>
      <c r="J211" s="55"/>
      <c r="K211" s="55"/>
    </row>
    <row r="212" spans="1:11" ht="15.75" thickBot="1" x14ac:dyDescent="0.25">
      <c r="A212" s="7" t="s">
        <v>0</v>
      </c>
      <c r="D212" s="85"/>
      <c r="E212" s="85"/>
      <c r="F212" s="85"/>
      <c r="G212" s="85"/>
      <c r="H212" s="85"/>
    </row>
    <row r="213" spans="1:11" ht="45.75" thickBot="1" x14ac:dyDescent="0.25">
      <c r="A213" s="8" t="s">
        <v>1</v>
      </c>
      <c r="C213" s="125"/>
      <c r="D213" s="126"/>
      <c r="E213" s="126"/>
      <c r="F213" s="126"/>
      <c r="G213" s="126"/>
      <c r="H213" s="126"/>
      <c r="I213" s="127"/>
    </row>
  </sheetData>
  <mergeCells count="1">
    <mergeCell ref="C213:I2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2023</vt:lpstr>
      <vt:lpstr>PTAR 2023</vt:lpstr>
      <vt:lpstr>COMERCIAL 2023</vt:lpstr>
      <vt:lpstr>RH 2023</vt:lpstr>
      <vt:lpstr>FINANZAS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Salvador Manuel Lopez Castillo</cp:lastModifiedBy>
  <cp:lastPrinted>2023-09-27T20:33:12Z</cp:lastPrinted>
  <dcterms:created xsi:type="dcterms:W3CDTF">2022-01-31T15:37:01Z</dcterms:created>
  <dcterms:modified xsi:type="dcterms:W3CDTF">2023-10-11T21:43:21Z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69806e5e-f38f-47a1-b952-d0991c6f5ad2</vt:lpwstr>
  </property>
</Properties>
</file>