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5" yWindow="3570" windowWidth="18930" windowHeight="5145" tabRatio="817" activeTab="4"/>
  </bookViews>
  <sheets>
    <sheet name="2015 Trimestre II" sheetId="1" r:id="rId1"/>
    <sheet name="2015 Trimestre III" sheetId="2" r:id="rId2"/>
    <sheet name="2015 Trimestre IV" sheetId="3" r:id="rId3"/>
    <sheet name="2016 Trimestre I" sheetId="5" r:id="rId4"/>
    <sheet name="2016 Trimestre II" sheetId="6" r:id="rId5"/>
    <sheet name="2016 Trimestre III" sheetId="7" r:id="rId6"/>
    <sheet name="2016 Trimestre IV" sheetId="8" r:id="rId7"/>
  </sheets>
  <definedNames>
    <definedName name="_xlnm._FilterDatabase" localSheetId="0" hidden="1">'2015 Trimestre II'!$A$2:$B$26</definedName>
    <definedName name="_xlnm._FilterDatabase" localSheetId="1" hidden="1">'2015 Trimestre III'!$A$2:$AW$31</definedName>
    <definedName name="_xlnm._FilterDatabase" localSheetId="3" hidden="1">'2016 Trimestre I'!$A$2:$H$28</definedName>
    <definedName name="_xlnm._FilterDatabase" localSheetId="4" hidden="1">'2016 Trimestre II'!$A$2:$AM$42</definedName>
    <definedName name="_xlnm._FilterDatabase" localSheetId="5" hidden="1">'2016 Trimestre III'!$A$2:$B$26</definedName>
    <definedName name="_xlnm._FilterDatabase" localSheetId="6" hidden="1">'2016 Trimestre IV'!$A$2:$B$5</definedName>
  </definedNames>
  <calcPr calcId="144525"/>
</workbook>
</file>

<file path=xl/calcChain.xml><?xml version="1.0" encoding="utf-8"?>
<calcChain xmlns="http://schemas.openxmlformats.org/spreadsheetml/2006/main">
  <c r="AI50" i="8" l="1"/>
  <c r="W50" i="8"/>
  <c r="V50" i="8"/>
  <c r="AI49" i="8"/>
  <c r="W49" i="8"/>
  <c r="V49" i="8" s="1"/>
  <c r="AI48" i="8"/>
  <c r="W48" i="8"/>
  <c r="V48" i="8"/>
  <c r="AI47" i="8"/>
  <c r="W47" i="8"/>
  <c r="V47" i="8"/>
  <c r="AI46" i="8"/>
  <c r="W46" i="8"/>
  <c r="V46" i="8" s="1"/>
  <c r="AI45" i="8"/>
  <c r="W45" i="8"/>
  <c r="V45" i="8" s="1"/>
  <c r="AI44" i="8"/>
  <c r="W44" i="8"/>
  <c r="AI43" i="8"/>
  <c r="W43" i="8"/>
  <c r="V43" i="8"/>
  <c r="AI42" i="8"/>
  <c r="W42" i="8"/>
  <c r="V42" i="8" s="1"/>
  <c r="AI41" i="8"/>
  <c r="W41" i="8"/>
  <c r="V41" i="8" s="1"/>
  <c r="AI40" i="8"/>
  <c r="W40" i="8"/>
  <c r="V40" i="8"/>
  <c r="AI39" i="8"/>
  <c r="W39" i="8"/>
  <c r="V39" i="8"/>
  <c r="AI38" i="8"/>
  <c r="W38" i="8"/>
  <c r="V38" i="8" s="1"/>
  <c r="AI37" i="8"/>
  <c r="W37" i="8"/>
  <c r="V37" i="8"/>
  <c r="AI36" i="8"/>
  <c r="W36" i="8"/>
  <c r="V36" i="8"/>
  <c r="AI35" i="8"/>
  <c r="W35" i="8"/>
  <c r="V35" i="8"/>
  <c r="AI34" i="8"/>
  <c r="W34" i="8"/>
  <c r="V34" i="8" s="1"/>
  <c r="AI33" i="8"/>
  <c r="W33" i="8"/>
  <c r="V33" i="8"/>
  <c r="AI32" i="8"/>
  <c r="W32" i="8"/>
  <c r="V32" i="8"/>
  <c r="AI31" i="8"/>
  <c r="W31" i="8"/>
  <c r="V31" i="8" s="1"/>
  <c r="AI30" i="8"/>
  <c r="W30" i="8"/>
  <c r="V30" i="8" s="1"/>
  <c r="AI29" i="8"/>
  <c r="W29" i="8"/>
  <c r="V29" i="8"/>
  <c r="AI28" i="8"/>
  <c r="W28" i="8"/>
  <c r="V28" i="8" s="1"/>
  <c r="AI27" i="8"/>
  <c r="W27" i="8"/>
  <c r="V27" i="8"/>
  <c r="AI26" i="8"/>
  <c r="W26" i="8"/>
  <c r="V26" i="8" s="1"/>
  <c r="AI25" i="8"/>
  <c r="W25" i="8"/>
  <c r="V25" i="8" s="1"/>
  <c r="AI24" i="8"/>
  <c r="W24" i="8"/>
  <c r="V24" i="8"/>
  <c r="AI23" i="8"/>
  <c r="W23" i="8"/>
  <c r="V23" i="8"/>
  <c r="AI22" i="8"/>
  <c r="AB22" i="8"/>
  <c r="W22" i="8"/>
  <c r="V22" i="8"/>
  <c r="T22" i="8"/>
  <c r="AI21" i="8"/>
  <c r="V21" i="8"/>
  <c r="AI20" i="8"/>
  <c r="AB20" i="8"/>
  <c r="W20" i="8"/>
  <c r="V20" i="8" s="1"/>
  <c r="T20" i="8"/>
  <c r="AI19" i="8"/>
  <c r="AB19" i="8"/>
  <c r="W19" i="8"/>
  <c r="V19" i="8"/>
  <c r="T19" i="8"/>
  <c r="AI18" i="8"/>
  <c r="AB18" i="8"/>
  <c r="W18" i="8"/>
  <c r="V18" i="8"/>
  <c r="Q18" i="8"/>
  <c r="AI17" i="8"/>
  <c r="AB17" i="8"/>
  <c r="W17" i="8"/>
  <c r="V17" i="8"/>
  <c r="Q17" i="8"/>
  <c r="AI26" i="7" l="1"/>
  <c r="AB26" i="7"/>
  <c r="W26" i="7"/>
  <c r="V26" i="7" s="1"/>
  <c r="T26" i="7"/>
  <c r="AI25" i="7"/>
  <c r="AB25" i="7"/>
  <c r="W25" i="7"/>
  <c r="V25" i="7" s="1"/>
  <c r="T25" i="7"/>
  <c r="AI24" i="7"/>
  <c r="AB24" i="7"/>
  <c r="W24" i="7"/>
  <c r="V24" i="7" s="1"/>
  <c r="T24" i="7"/>
  <c r="AI23" i="7"/>
  <c r="AB23" i="7"/>
  <c r="W23" i="7"/>
  <c r="V23" i="7" s="1"/>
  <c r="T23" i="7"/>
  <c r="AI22" i="7"/>
  <c r="AB22" i="7"/>
  <c r="W22" i="7"/>
  <c r="V22" i="7" s="1"/>
  <c r="Q22" i="7"/>
  <c r="AI21" i="7"/>
  <c r="AB21" i="7"/>
  <c r="W21" i="7"/>
  <c r="V21" i="7" s="1"/>
  <c r="Q21" i="7"/>
  <c r="AI20" i="7"/>
  <c r="AB20" i="7"/>
  <c r="W20" i="7"/>
  <c r="V20" i="7" s="1"/>
  <c r="Q20" i="7"/>
  <c r="AI19" i="7"/>
  <c r="AB19" i="7"/>
  <c r="W19" i="7"/>
  <c r="V19" i="7" s="1"/>
  <c r="Q19" i="7"/>
  <c r="AI18" i="7"/>
  <c r="AB18" i="7"/>
  <c r="W18" i="7"/>
  <c r="V18" i="7" s="1"/>
  <c r="Q18" i="7"/>
  <c r="AI17" i="7"/>
  <c r="AB17" i="7"/>
  <c r="W17" i="7"/>
  <c r="V17" i="7" s="1"/>
  <c r="Q17" i="7"/>
  <c r="AI16" i="7"/>
  <c r="AB16" i="7"/>
  <c r="W16" i="7"/>
  <c r="AC16" i="7" s="1"/>
  <c r="Q16" i="7"/>
  <c r="AI15" i="7"/>
  <c r="AB15" i="7"/>
  <c r="W15" i="7"/>
  <c r="V15" i="7" s="1"/>
  <c r="Q15" i="7"/>
  <c r="AI42" i="6"/>
  <c r="AB42" i="6"/>
  <c r="W42" i="6"/>
  <c r="V42" i="6" s="1"/>
  <c r="T42" i="6"/>
  <c r="AI41" i="6"/>
  <c r="AB41" i="6"/>
  <c r="W41" i="6"/>
  <c r="V41" i="6" s="1"/>
  <c r="T41" i="6"/>
  <c r="AI40" i="6"/>
  <c r="AB40" i="6"/>
  <c r="W40" i="6"/>
  <c r="V40" i="6" s="1"/>
  <c r="T40" i="6"/>
  <c r="AI39" i="6"/>
  <c r="AB39" i="6"/>
  <c r="W39" i="6"/>
  <c r="V39" i="6" s="1"/>
  <c r="T39" i="6"/>
  <c r="AI38" i="6"/>
  <c r="AB38" i="6"/>
  <c r="W38" i="6"/>
  <c r="AC38" i="6" s="1"/>
  <c r="T38" i="6"/>
  <c r="AI37" i="6"/>
  <c r="AB37" i="6"/>
  <c r="W37" i="6"/>
  <c r="V37" i="6" s="1"/>
  <c r="T37" i="6"/>
  <c r="AI36" i="6"/>
  <c r="AB36" i="6"/>
  <c r="W36" i="6"/>
  <c r="V36" i="6" s="1"/>
  <c r="T36" i="6"/>
  <c r="AI35" i="6"/>
  <c r="AB35" i="6"/>
  <c r="W35" i="6"/>
  <c r="AC35" i="6" s="1"/>
  <c r="T35" i="6"/>
  <c r="AI34" i="6"/>
  <c r="AB34" i="6"/>
  <c r="W34" i="6"/>
  <c r="V34" i="6" s="1"/>
  <c r="T34" i="6"/>
  <c r="AI33" i="6"/>
  <c r="AB33" i="6"/>
  <c r="W33" i="6"/>
  <c r="V33" i="6" s="1"/>
  <c r="T33" i="6"/>
  <c r="AI32" i="6"/>
  <c r="AB32" i="6"/>
  <c r="W32" i="6"/>
  <c r="V32" i="6" s="1"/>
  <c r="T32" i="6"/>
  <c r="AI31" i="6"/>
  <c r="AB31" i="6"/>
  <c r="W31" i="6"/>
  <c r="V31" i="6" s="1"/>
  <c r="T31" i="6"/>
  <c r="AI30" i="6"/>
  <c r="AB30" i="6"/>
  <c r="W30" i="6"/>
  <c r="V30" i="6" s="1"/>
  <c r="T30" i="6"/>
  <c r="AI24" i="5"/>
  <c r="AB24" i="5"/>
  <c r="W24" i="5"/>
  <c r="V24" i="5" s="1"/>
  <c r="T24" i="5"/>
  <c r="AI23" i="5"/>
  <c r="AB23" i="5"/>
  <c r="W23" i="5"/>
  <c r="V23" i="5" s="1"/>
  <c r="T23" i="5"/>
  <c r="AI22" i="5"/>
  <c r="AB22" i="5"/>
  <c r="W22" i="5"/>
  <c r="V22" i="5" s="1"/>
  <c r="T22" i="5"/>
  <c r="AI23" i="3"/>
  <c r="W23" i="3"/>
  <c r="AC23" i="3" s="1"/>
  <c r="AI22" i="3"/>
  <c r="W22" i="3"/>
  <c r="AC22" i="3" s="1"/>
  <c r="AI21" i="3"/>
  <c r="W21" i="3"/>
  <c r="AC21" i="3" s="1"/>
  <c r="AI20" i="3"/>
  <c r="W20" i="3"/>
  <c r="V20" i="3" s="1"/>
  <c r="AI19" i="3"/>
  <c r="M19" i="3"/>
  <c r="W19" i="3" s="1"/>
  <c r="AI18" i="3"/>
  <c r="W18" i="3"/>
  <c r="AC18" i="3" s="1"/>
  <c r="AI17" i="3"/>
  <c r="AC17" i="3"/>
  <c r="V17" i="3"/>
  <c r="AI16" i="3"/>
  <c r="AC16" i="3"/>
  <c r="V16" i="3"/>
  <c r="AI15" i="3"/>
  <c r="W15" i="3"/>
  <c r="V15" i="3" s="1"/>
  <c r="AI14" i="3"/>
  <c r="W14" i="3"/>
  <c r="V14" i="3" s="1"/>
  <c r="AI13" i="3"/>
  <c r="W13" i="3"/>
  <c r="V13" i="3" s="1"/>
  <c r="AI12" i="3"/>
  <c r="AC12" i="3"/>
  <c r="V12" i="3"/>
  <c r="AI11" i="3"/>
  <c r="V11" i="3"/>
  <c r="AI31" i="2"/>
  <c r="W31" i="2"/>
  <c r="V31" i="2" s="1"/>
  <c r="AI30" i="2"/>
  <c r="AC30" i="2"/>
  <c r="V30" i="2"/>
  <c r="AI29" i="2"/>
  <c r="AC29" i="2"/>
  <c r="V29" i="2"/>
  <c r="AI28" i="2"/>
  <c r="AC28" i="2"/>
  <c r="V28" i="2"/>
  <c r="AI27" i="2"/>
  <c r="AC27" i="2"/>
  <c r="V27" i="2"/>
  <c r="AI26" i="2"/>
  <c r="W26" i="2"/>
  <c r="V26" i="2" s="1"/>
  <c r="M26" i="2"/>
  <c r="AI25" i="2"/>
  <c r="AC25" i="2"/>
  <c r="V25" i="2"/>
  <c r="AI24" i="2"/>
  <c r="W24" i="2"/>
  <c r="V24" i="2" s="1"/>
  <c r="AI23" i="2"/>
  <c r="AC23" i="2"/>
  <c r="V23" i="2"/>
  <c r="AI26" i="1"/>
  <c r="W26" i="1"/>
  <c r="V26" i="1" s="1"/>
  <c r="AI25" i="1"/>
  <c r="W25" i="1"/>
  <c r="AC25" i="1" s="1"/>
  <c r="AI24" i="1"/>
  <c r="W24" i="1"/>
  <c r="V24" i="1" s="1"/>
  <c r="AI23" i="1"/>
  <c r="W23" i="1"/>
  <c r="V23" i="1" s="1"/>
  <c r="AI22" i="1"/>
  <c r="W22" i="1"/>
  <c r="V22" i="1"/>
  <c r="AI21" i="1"/>
  <c r="M21" i="1"/>
  <c r="W21" i="1" s="1"/>
  <c r="V21" i="1" s="1"/>
  <c r="AI20" i="1"/>
  <c r="W20" i="1"/>
  <c r="V20" i="1" s="1"/>
  <c r="AI19" i="1"/>
  <c r="W19" i="1"/>
  <c r="V19" i="1" s="1"/>
  <c r="AI18" i="1"/>
  <c r="AB18" i="1"/>
  <c r="W18" i="1"/>
  <c r="AC18" i="1" s="1"/>
  <c r="Q18" i="1"/>
  <c r="AI17" i="1"/>
  <c r="AC17" i="1"/>
  <c r="AB17" i="1"/>
  <c r="V17" i="1"/>
  <c r="AI16" i="1"/>
  <c r="AB16" i="1"/>
  <c r="W16" i="1"/>
  <c r="V16" i="1" s="1"/>
  <c r="T16" i="1"/>
  <c r="Q16" i="1"/>
  <c r="AC20" i="7" l="1"/>
  <c r="V18" i="1"/>
  <c r="V23" i="3"/>
  <c r="V16" i="7"/>
  <c r="V38" i="6"/>
  <c r="AC41" i="6"/>
  <c r="AC14" i="3"/>
  <c r="AC24" i="2"/>
  <c r="AC26" i="2"/>
  <c r="V35" i="6"/>
  <c r="AC18" i="7"/>
  <c r="AC22" i="7"/>
  <c r="AC15" i="7"/>
  <c r="AC17" i="7"/>
  <c r="AC19" i="7"/>
  <c r="AC21" i="7"/>
  <c r="AC23" i="7"/>
  <c r="AC26" i="7"/>
  <c r="AC37" i="6"/>
  <c r="AC39" i="6"/>
  <c r="V22" i="3"/>
  <c r="V18" i="3"/>
  <c r="V21" i="3"/>
  <c r="AC19" i="3"/>
  <c r="V19" i="3"/>
  <c r="V25" i="1"/>
  <c r="AC16" i="1"/>
  <c r="AC13" i="6" l="1"/>
  <c r="AC12" i="6"/>
  <c r="V14" i="7" l="1"/>
  <c r="V13" i="7"/>
  <c r="V12" i="7"/>
  <c r="V11" i="7"/>
  <c r="W10" i="7"/>
  <c r="M29" i="6"/>
  <c r="M28" i="6"/>
  <c r="M27" i="6"/>
  <c r="V26" i="6"/>
  <c r="M26" i="6"/>
  <c r="M25" i="6"/>
  <c r="M24" i="6"/>
  <c r="M23" i="6"/>
  <c r="V22" i="6"/>
  <c r="M22" i="6"/>
  <c r="M21" i="6"/>
  <c r="M20" i="6"/>
  <c r="V19" i="6"/>
  <c r="M19" i="6"/>
  <c r="V9" i="7"/>
  <c r="V8" i="7"/>
  <c r="V7" i="7"/>
  <c r="W16" i="6"/>
  <c r="W15" i="6"/>
  <c r="V14" i="6"/>
  <c r="W13" i="6"/>
  <c r="W12" i="6"/>
  <c r="W11" i="6"/>
  <c r="W10" i="6"/>
  <c r="W9" i="6"/>
  <c r="V21" i="5"/>
  <c r="W20" i="5"/>
  <c r="V19" i="5"/>
  <c r="V18" i="5"/>
  <c r="V15" i="5"/>
  <c r="V13" i="5"/>
  <c r="V10" i="5"/>
  <c r="M10" i="5"/>
  <c r="V7" i="5"/>
  <c r="V6" i="5"/>
  <c r="V7" i="3"/>
  <c r="V20" i="2"/>
  <c r="M19" i="2"/>
  <c r="M18" i="2"/>
  <c r="M17" i="2"/>
  <c r="V16" i="2"/>
  <c r="M16" i="2"/>
  <c r="V13" i="2"/>
  <c r="V12" i="2"/>
  <c r="M12" i="2"/>
  <c r="V15" i="1"/>
</calcChain>
</file>

<file path=xl/sharedStrings.xml><?xml version="1.0" encoding="utf-8"?>
<sst xmlns="http://schemas.openxmlformats.org/spreadsheetml/2006/main" count="6692" uniqueCount="781">
  <si>
    <t>Ejercicio</t>
  </si>
  <si>
    <t>Primer apellido</t>
  </si>
  <si>
    <t>Segundo apellido</t>
  </si>
  <si>
    <t>Periodo</t>
  </si>
  <si>
    <t>Nombre (s)</t>
  </si>
  <si>
    <t>Unidad administrativa responsable de su ejecución</t>
  </si>
  <si>
    <t>Número que identifique al contrato</t>
  </si>
  <si>
    <t xml:space="preserve">Fecha del contrato formato día/mes/año </t>
  </si>
  <si>
    <t>Monto mínimo, y máximo, en su caso</t>
  </si>
  <si>
    <t>Tipo de moneda</t>
  </si>
  <si>
    <t>Objeto del contrato</t>
  </si>
  <si>
    <t>Plazo de entrega o ejecución</t>
  </si>
  <si>
    <t>Hipervínculo al documento del contrato y sus anexos, en versión pública si así corresponde</t>
  </si>
  <si>
    <t>Obra pública y/o servicios relacionados con la misma</t>
  </si>
  <si>
    <t>Lugar donde se realizará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</si>
  <si>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</si>
  <si>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</si>
  <si>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</si>
  <si>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Número de convenio modificatorio que recaiga a la contratación; en su caso, señalar que no se realizó</t>
  </si>
  <si>
    <t>Objeto del convenio modificatorio</t>
  </si>
  <si>
    <t>Hipervínculo al documento del convenio, en versión pública si así corresponde</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</si>
  <si>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</si>
  <si>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</si>
  <si>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</si>
  <si>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</si>
  <si>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Tipo de procedimiento: adjudicación directa.</t>
  </si>
  <si>
    <t>Categoría: obra pública, servicios relacionados con obra pública, arrendamiento, adquisición, servicios (de orden administrativo)</t>
  </si>
  <si>
    <t>Procedimientos de adjudicaciones directas</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</si>
  <si>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</si>
  <si>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</si>
  <si>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</si>
  <si>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</si>
  <si>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Sobre las cotizaciones consideradas</t>
  </si>
  <si>
    <t>Nombre completo o razón social de los proveedores (personas físicas: nombre[s], primer apellido, segundo apellido). En su caso, incluir una leyenda señalando que no se realizaron cotizaciones</t>
  </si>
  <si>
    <t>Razón social</t>
  </si>
  <si>
    <t>Monto total de la cotización con impuestos incluidos</t>
  </si>
  <si>
    <t>Nombre completo o razón social del adjudicado</t>
  </si>
  <si>
    <t>Procedimientos de adjudicaciones directa</t>
  </si>
  <si>
    <t>Unidad administrativa solicitante</t>
  </si>
  <si>
    <t>Monto del contrato sin impuestos incluidos (expresado en pesos mexicanos)</t>
  </si>
  <si>
    <t>Monto del contrato con impuestos incluidos (expresado en pesos mexicanos)</t>
  </si>
  <si>
    <t>tipo de cambio de referencia, en su caso</t>
  </si>
  <si>
    <t>Forma de pago (efectivo, cheque o transferencia bancaria)</t>
  </si>
  <si>
    <r>
      <t xml:space="preserve">Monto total de las </t>
    </r>
    <r>
      <rPr>
        <i/>
        <sz val="8"/>
        <color rgb="FF000000"/>
        <rFont val="Calibri"/>
        <family val="2"/>
        <scheme val="minor"/>
      </rPr>
      <t>garantías y/o contragarantías</t>
    </r>
    <r>
      <rPr>
        <sz val="8"/>
        <color rgb="FF000000"/>
        <rFont val="Calibri"/>
        <family val="2"/>
        <scheme val="minor"/>
      </rPr>
      <t xml:space="preserve"> que, en su caso,</t>
    </r>
    <r>
      <rPr>
        <strike/>
        <sz val="8"/>
        <color rgb="FFFF0000"/>
        <rFont val="Calibri"/>
        <family val="2"/>
        <scheme val="minor"/>
      </rPr>
      <t xml:space="preserve">  </t>
    </r>
    <r>
      <rPr>
        <u/>
        <sz val="8"/>
        <color rgb="FF008080"/>
        <rFont val="Calibri"/>
        <family val="2"/>
        <scheme val="minor"/>
      </rPr>
      <t xml:space="preserve"> </t>
    </r>
    <r>
      <rPr>
        <sz val="8"/>
        <color rgb="FF000000"/>
        <rFont val="Calibri"/>
        <family val="2"/>
        <scheme val="minor"/>
      </rPr>
      <t>se hubieren otorgado durante el procedimiento respectivo</t>
    </r>
  </si>
  <si>
    <t>Hipervínculo, en su caso al comunicado de suspensión, rescisión o terminación anticipada del contrato</t>
  </si>
  <si>
    <t>Origen de los recursos públicos: federales, estatales, delegacionales o municipales</t>
  </si>
  <si>
    <t>Fuente de financiamiento: Recursos fiscales/Financiamientos internos/Financiamientos externos/Ingresos propios/Recursos federales/Recursos estatales/Otros (especificar)</t>
  </si>
  <si>
    <t>Fecha de inicio del plazo de entrega o ejecución de los servicios u obra contratados</t>
  </si>
  <si>
    <t>Fecha de término del plazo de entrega o ejecución de los servicios u obra contratados</t>
  </si>
  <si>
    <t>Se realizaron convenios modificatorios (si / no)</t>
  </si>
  <si>
    <t xml:space="preserve">Fecha de firma del convenio modificatorio formato día/mes/año </t>
  </si>
  <si>
    <t>Mecanismos de vigilancia y supervisión de la ejecución de cada uno de los contratos y/o convenios</t>
  </si>
  <si>
    <t>SERVICIOS</t>
  </si>
  <si>
    <t>JUNIO</t>
  </si>
  <si>
    <t>JAPAMI/SERV/2015-13</t>
  </si>
  <si>
    <t>POR CONDICIONES PLUVIALES Y DE ACTUACION DE EMERGENCIA</t>
  </si>
  <si>
    <t>NO APLICA</t>
  </si>
  <si>
    <t>RENTA DE GENERADOR DE 650 KVA PARA CARCAMO 14</t>
  </si>
  <si>
    <t>JUAN RAMON</t>
  </si>
  <si>
    <t>OLIVARES</t>
  </si>
  <si>
    <t>RICO</t>
  </si>
  <si>
    <t>GERENCIA DE OPERACIÓN Y MANTENIMIENTO</t>
  </si>
  <si>
    <t>MANTENIMIENTO Y SERVICIOS GENERALES</t>
  </si>
  <si>
    <t>MN</t>
  </si>
  <si>
    <t>TRANSFERENCIA</t>
  </si>
  <si>
    <t>ABASTECER ENERGIA ELECTRICA A CARCAMO 14</t>
  </si>
  <si>
    <t>RECURSO PROPIO 2015</t>
  </si>
  <si>
    <t>NO</t>
  </si>
  <si>
    <t>VER DOCUMENTO</t>
  </si>
  <si>
    <t>JAPAMI/SERV/2015-12</t>
  </si>
  <si>
    <t>RENTA DE GENERADOR DE 150 KVA PARA CARCAMO 29</t>
  </si>
  <si>
    <t>JAPAMI/SER/2015-12</t>
  </si>
  <si>
    <t>ABASTECER DE ENERGIA ELECTRICA A CARCAMO 29</t>
  </si>
  <si>
    <t>ABRIL</t>
  </si>
  <si>
    <t>JAPAMI/SER/2015-06</t>
  </si>
  <si>
    <t>POR CONDICIONES OPERATIVAS DE POZO PARA ABASTECIMIENTO DE AGUA POTABLE</t>
  </si>
  <si>
    <t>REPARACION DE EQUIPO DE BOMBEO SUMERGIBLE DEL POZO 45</t>
  </si>
  <si>
    <t>FERNANDO</t>
  </si>
  <si>
    <t>RUIZ</t>
  </si>
  <si>
    <t>CAZAREZ</t>
  </si>
  <si>
    <t xml:space="preserve">RUIZ </t>
  </si>
  <si>
    <t>JAPAMI/SERV/2015-06</t>
  </si>
  <si>
    <t>PARA ABASTECIMIENTO DE AGUA POTABLE DEL POZO 45</t>
  </si>
  <si>
    <t>JAPAMI/SERV/2015-08</t>
  </si>
  <si>
    <t>REPARACION DE EQUIPO DE BOMBEO SUMERGIBLE DEL POZO 90</t>
  </si>
  <si>
    <t>PARA ABASTECIMIENTO DE AGUA POTABLE DEL POZO 90</t>
  </si>
  <si>
    <t>JAPAMI/SERV/2015-07</t>
  </si>
  <si>
    <t>REPARACION DE EQUIPO DE BOMBEO SUMERGIBLE DEL POZO 50</t>
  </si>
  <si>
    <t>PARA ABASTECIMIENTO DE AGUA POTABLE DEL POZO 50</t>
  </si>
  <si>
    <t>JAPAMI/SERV/2015-10</t>
  </si>
  <si>
    <t>REPARACION DE EQUIPO DE BOMBEO SUMERGIBLE DEL POZO 55</t>
  </si>
  <si>
    <t>PARA ABASTECIMIENTO DE AGUA POTABLE DEL POZO 55</t>
  </si>
  <si>
    <t>JAPAMI/SERV/2015-11</t>
  </si>
  <si>
    <t>REPARACION DE EQUIPO DE BOMBEO SUMERGIBLE DEL POZO 1</t>
  </si>
  <si>
    <t>PARA ABASTECIMIENTO DE AGUA POTABLE DEL POZO 1</t>
  </si>
  <si>
    <t>JAPAMI/SERV/2015-19</t>
  </si>
  <si>
    <t>REPARACION DE EQUIPO DE BOMBEO SUMERGIBLE DEL POZO 70</t>
  </si>
  <si>
    <t>J TRINIDAD</t>
  </si>
  <si>
    <t>CASTRO</t>
  </si>
  <si>
    <t>GARRIDO</t>
  </si>
  <si>
    <t>PARA ABASTECIMIENTO DE AGUA POTABLE DEL POZO 70</t>
  </si>
  <si>
    <t>JAPAMI/SERV/2015-20</t>
  </si>
  <si>
    <t>REPARACION DE EQUIPO DE BOMBEO SUMERGIBLE DEL POZO 67</t>
  </si>
  <si>
    <t>PARA ABASTECIMIENTO DE AGUA POTABLE DEL POZO 67</t>
  </si>
  <si>
    <t>JULIO</t>
  </si>
  <si>
    <t>JAPAMI/SERV/2015-17</t>
  </si>
  <si>
    <t>NO TIENE</t>
  </si>
  <si>
    <t>RENTA DE GENERADOR DE 700 KVA PARA CARCAMO 23</t>
  </si>
  <si>
    <t>ABASTECER DE ENERGIA ELECTRICA A CARCAMO 23</t>
  </si>
  <si>
    <t>NO TIENEN</t>
  </si>
  <si>
    <t>JAPAMI/SERV/2015-16</t>
  </si>
  <si>
    <t>RENTA DE GENERADOR DE 225 KVA PARA CARCAMO 24</t>
  </si>
  <si>
    <t>ABASTECER DE ENERGIA ELECTRICA A CARCAMO 24</t>
  </si>
  <si>
    <t>ABASTECER DE ENERGIA ELECTRICA A CARCAMO 14</t>
  </si>
  <si>
    <t>JAPAMI/SERV/2015-18</t>
  </si>
  <si>
    <t>ABASTECERDE ENERGIA ELECTRICA A CARCAMO 14</t>
  </si>
  <si>
    <t>SEPTIEMBRE</t>
  </si>
  <si>
    <t>JAPAMI/SERV/2015-26</t>
  </si>
  <si>
    <t xml:space="preserve">POR CONDICIONES OPERATIVAS EN CARCAMO </t>
  </si>
  <si>
    <t>REPARACION DE BOMBA PROPELA DEL CARCAMO 18</t>
  </si>
  <si>
    <t>SERGIO</t>
  </si>
  <si>
    <t>RAYA</t>
  </si>
  <si>
    <t>MENDOZA</t>
  </si>
  <si>
    <t xml:space="preserve">RAYA </t>
  </si>
  <si>
    <t>PARA LA OPERACIÓN DEL CARCAMO 18 Y EVITAR INUNDACIONES.</t>
  </si>
  <si>
    <t>JAPAMI/SERV/2015-25</t>
  </si>
  <si>
    <t>OCTUBRE</t>
  </si>
  <si>
    <t>JAPAMI/SERV/2015-27</t>
  </si>
  <si>
    <t>183,883.19 Y 205,581.00</t>
  </si>
  <si>
    <t>PDF</t>
  </si>
  <si>
    <t>SERVICIO</t>
  </si>
  <si>
    <t>JAPAMI/SERV/2016-05</t>
  </si>
  <si>
    <t>LIMPIEZA Y DESASOLVE DE BOCAS DE TORMENTA EN EL MUNICIPIO DE IRAPUATO,GTO.PARA EVITAR INDUNDACIONES EN LA ZONA METROPILITANA</t>
  </si>
  <si>
    <t>LIMPIEZA Y DESASOLVE DE BOCAS DE TORMENTA EN EL MUNICIPIO DE IRAPUATO,GTO.</t>
  </si>
  <si>
    <t>MA. SOLEDAD ALEJANDRA</t>
  </si>
  <si>
    <t>LOPEZ</t>
  </si>
  <si>
    <t>GERENCIA ADMNISTRATAIVA( SERVICIOS GENERALES)</t>
  </si>
  <si>
    <t>M/N</t>
  </si>
  <si>
    <t>TRASFERENCIA</t>
  </si>
  <si>
    <t>RECURSO PROPIO 2016</t>
  </si>
  <si>
    <t>MANCHA URBANA DE IRAPUATO GTO.</t>
  </si>
  <si>
    <t>GERENCIA DE OPERACION Y MANTENIMINETO.</t>
  </si>
  <si>
    <t>J,SALUD</t>
  </si>
  <si>
    <t>MEDINA</t>
  </si>
  <si>
    <t>SANCHEZ</t>
  </si>
  <si>
    <t>CONSTRUCCIONES ARNOLDS HOUSE S.A. DE C.V.</t>
  </si>
  <si>
    <t xml:space="preserve"> NO APLICA</t>
  </si>
  <si>
    <t>AGOSTO</t>
  </si>
  <si>
    <t>JAPAMI/SERV/2016-07</t>
  </si>
  <si>
    <t>OPERACIÓN DE CARCAMOS 2016 EN PUNTOS ESTRATEGICOS PARA EVITAR INDUNDACIONES A LA MANCHA URBANA DE LA CD DE IRAPUATO GTO.</t>
  </si>
  <si>
    <t>OPERACIÓN DE CARCAMOS (6,14,14B,18,26,23,36,37 Y 38)</t>
  </si>
  <si>
    <t>GILBERTO</t>
  </si>
  <si>
    <t>ASTUDILLO</t>
  </si>
  <si>
    <t>GARCIA</t>
  </si>
  <si>
    <t>GERENCIA DE OPERACIÓN Y MANTENIMINETO</t>
  </si>
  <si>
    <t>GERENCIA ADMINISTRATIVA(SERVICIOS GENERALES)</t>
  </si>
  <si>
    <t>GERENCIA OPERACIÓN Y MANTENIMIENTO</t>
  </si>
  <si>
    <t>ADJUDICACION DIRECTA</t>
  </si>
  <si>
    <t>ADQUISICIONES</t>
  </si>
  <si>
    <t>ENE-DIC</t>
  </si>
  <si>
    <t>JAPAMI/ADQ/2015-02</t>
  </si>
  <si>
    <t>LEY DE CONTRATACIONES PUBLICA PARA EL ESTADO DE GUANAJUATO</t>
  </si>
  <si>
    <t xml:space="preserve">ADQUISICIÓN DE HERRAMIENTA Y EQUIPO HERRAMIENTA </t>
  </si>
  <si>
    <t>J. GUADALUPE</t>
  </si>
  <si>
    <t>MARTÍNEZ</t>
  </si>
  <si>
    <t>RODRÍGUEZ</t>
  </si>
  <si>
    <t>J. GUADALIPE MARTÍNEZ RODRÍGUEZ</t>
  </si>
  <si>
    <t>DIRECCION DE ADQUISICIONES DE LA GERENCIA ADMINISTATIVA</t>
  </si>
  <si>
    <t>PESOS</t>
  </si>
  <si>
    <t xml:space="preserve">TRANFERENCIA BANCARIA </t>
  </si>
  <si>
    <t>MUNICIPALES</t>
  </si>
  <si>
    <t>RECURSO PROPIO</t>
  </si>
  <si>
    <t>JAPAMI/ADQ/2015-04</t>
  </si>
  <si>
    <t xml:space="preserve">ADQUISICIÓN DE ESPECTROFOTÓMETRO ULTRAVIOLETA VISIBLE DE DOBLE HAZ, MODELO LAMBDA 25 CON SOFTWARE UV-WIN </t>
  </si>
  <si>
    <t>J. GUADALUPE MARTINEZ RODRIGUEZ</t>
  </si>
  <si>
    <t xml:space="preserve">PERKIN ELMER DE MÉXICO S.A </t>
  </si>
  <si>
    <t>GERENCIA DE LA PTAR</t>
  </si>
  <si>
    <t>FINIQUITO</t>
  </si>
  <si>
    <t>JAPAMI/ADQ/2015-05</t>
  </si>
  <si>
    <t>ADQUISICIÓN DE SWITCH DE 32 PUERTOS</t>
  </si>
  <si>
    <t>CAPACUATRO S.A. DE C.V.</t>
  </si>
  <si>
    <t xml:space="preserve">CAPA CUATRO S.A DE C.V </t>
  </si>
  <si>
    <t xml:space="preserve">GERENCIA DE TECNOLOGIAS DE LA INFORMACIÓN Y COMUNICACIÓN </t>
  </si>
  <si>
    <t>ORGANIZACIÓN VITAL EN TELECOMUNICACIONES S.A. DE C.V.</t>
  </si>
  <si>
    <t>JOHTHAN</t>
  </si>
  <si>
    <t>REMBA</t>
  </si>
  <si>
    <t>URIBE</t>
  </si>
  <si>
    <t>JAPAMI/ADQ/2015-06</t>
  </si>
  <si>
    <t>ADQUSICIÓN DE VEHÍCULO HYUNDAI, MODELO 2015, TRASMISIÓN MANUAL DE 5 VELOCIDADES, RIN ACERO 14", AIRE ACONDICIONADO, VESTIDURAS EN TELA, FRENOS DE AIRE DELANTEROS Y DE TAMBOR LOS TRASEROS</t>
  </si>
  <si>
    <t>SAU LEÓN S.A DE C.V</t>
  </si>
  <si>
    <t>AUTOS SS DE IRAPUATO, S.A. DE C.V.</t>
  </si>
  <si>
    <t>AUTOS GP DE IRAPUATO, S.A. DE C.V.</t>
  </si>
  <si>
    <t>DISTRIBUIDORA AUTOMOTRIZ GUANAJUATO S.A. DE C.V.</t>
  </si>
  <si>
    <t>JAPAMI/ADQ/2015-10</t>
  </si>
  <si>
    <t>ADQUISICIÓN DE 10 MAQUINAS EXPENDEDORAS DE GARRAFONES AUTOMÁTICAS CON SISTEMA DE OSMOSIS INVERSAS</t>
  </si>
  <si>
    <t>AQUA INFRAESTRUCTURA S.A. DE C.V.</t>
  </si>
  <si>
    <t xml:space="preserve">AGUA INMACULADA S.A DE C.V </t>
  </si>
  <si>
    <t xml:space="preserve">GERENCIA DE OPERACIÓN Y MANTENIMIENTO </t>
  </si>
  <si>
    <t>ROTOPLAS, S.A. DE C.V.</t>
  </si>
  <si>
    <t>AGUA INMACULADA, S.A. DE C.V.</t>
  </si>
  <si>
    <t>JAPAMI/ADQ/2015-11</t>
  </si>
  <si>
    <t>ADQUISICIÓN DE 05 CAJEROS AUTOMÁTICOS</t>
  </si>
  <si>
    <t>MAYRA</t>
  </si>
  <si>
    <t>CAMPOY</t>
  </si>
  <si>
    <t>GOMEZ</t>
  </si>
  <si>
    <t xml:space="preserve">ELECTROMECÁNICOS MONTERREY S.A DE C.V </t>
  </si>
  <si>
    <t xml:space="preserve">GERENCIA DE TECNOLOGIAS DE INFORMACIÓN Y COMUNICACIÓN </t>
  </si>
  <si>
    <t>INTEGRATEC BAJA, S.A. DE C.V.</t>
  </si>
  <si>
    <t>ELECTROMECANICOS MONTERREY, S.A. DE C.V.</t>
  </si>
  <si>
    <t>ENE-SEP</t>
  </si>
  <si>
    <t>JAPAMI/ADQ/2016-01</t>
  </si>
  <si>
    <t>ADQUISIÓN DE 11,200 LITROS DE EMULSIÓN ASFÁLTICA DE ROMPIMIENTO MEDIO</t>
  </si>
  <si>
    <t>CONSTRUCTORA AZACAN S.A. DE4 C.V.</t>
  </si>
  <si>
    <t>CONSTRUCTORA AZACAN S.A DE C.V</t>
  </si>
  <si>
    <t>GERENCIA DE OPERACIÓN Y MANTENIMIENTO Y GERENCIA DE COMERCIALIZACION</t>
  </si>
  <si>
    <t>TRANSFERENCIA BANCARIA</t>
  </si>
  <si>
    <t>JAPAMI/ADQ/2016-02</t>
  </si>
  <si>
    <t xml:space="preserve">ADQUISIÓN DE 3000 BULTOS DE CEMENTO GRIS </t>
  </si>
  <si>
    <t>DISTRIBUIDORA CRUZ AZUL DE IRAPUATO SA DE CV</t>
  </si>
  <si>
    <t xml:space="preserve">FERRETERIA Y MATERIALES BALBOA S.A DE C.V </t>
  </si>
  <si>
    <t>31/012/2016</t>
  </si>
  <si>
    <t>FERRETERIA Y MATERIAL BALBOA SA DE CV</t>
  </si>
  <si>
    <t>FERRETANA S DE RL DE CV</t>
  </si>
  <si>
    <t>JAPAMI/ADQ/2016-03</t>
  </si>
  <si>
    <t xml:space="preserve">ADQUISICIÓN GASES INDUSTRIALES </t>
  </si>
  <si>
    <t>INFRA IRAPUATO S.A. DE C.V.</t>
  </si>
  <si>
    <t xml:space="preserve">PRAXAIR MÉXICO S. DE R.L DE C.V </t>
  </si>
  <si>
    <t>GERENCIA DE LAS PTAR´S</t>
  </si>
  <si>
    <t xml:space="preserve">NO APLICA </t>
  </si>
  <si>
    <t xml:space="preserve">PESOS </t>
  </si>
  <si>
    <t>PRAXAIR MEXICO S DE R.L.  DE C.V.</t>
  </si>
  <si>
    <t>INFRA SA DE CV</t>
  </si>
  <si>
    <t>JAPAMI/ADQ/2016-04</t>
  </si>
  <si>
    <t xml:space="preserve">ADQUISICÓN DE 08 TONELADAS DE CARPETA ASFALTICA </t>
  </si>
  <si>
    <t xml:space="preserve">URBANIZADORA PROMOTORA Y DISEÑOS CABA S.A DE C.V </t>
  </si>
  <si>
    <t>URBANIZADORA PROMOTORA Y DISEÑOS CABA SA DE CV</t>
  </si>
  <si>
    <t>JAPAMI/ADQ/2016-05</t>
  </si>
  <si>
    <t xml:space="preserve">ADQUISICIÓN DE 115,745KG DE HIPOCLORITO DE SODIO Y 22,712 KG DE GAS CLORO </t>
  </si>
  <si>
    <t>SANDOVAL ROMO RAYMUNDO</t>
  </si>
  <si>
    <t>NO COTIZA</t>
  </si>
  <si>
    <t xml:space="preserve">INGENIERIA Y DESARROLLO DEL AGUA S.A DE C.V </t>
  </si>
  <si>
    <t>SEVILLA AMBRIZ MARTHA</t>
  </si>
  <si>
    <t>INGENIERIA Y DESARROLLO DEL AGUA SA DE CV</t>
  </si>
  <si>
    <t>JAPAMI/ADQ/2016-06</t>
  </si>
  <si>
    <t xml:space="preserve">ADQUISICIÓN DE 23 TAMBOS DE ACEITE </t>
  </si>
  <si>
    <t>VALENTIN BARAJAS OCHOA</t>
  </si>
  <si>
    <t>GERENCIA ADMINISTRATIVA</t>
  </si>
  <si>
    <t>JAPAMI/ADQ/2016-07</t>
  </si>
  <si>
    <t xml:space="preserve">ADQUISICIÓN DE 14 TAMBOS DE ACEITE </t>
  </si>
  <si>
    <t xml:space="preserve">JULIÁN </t>
  </si>
  <si>
    <t>HURTADO</t>
  </si>
  <si>
    <t>ALVARADO</t>
  </si>
  <si>
    <t xml:space="preserve">JULIAN IGNACIO HURTADO ALVARADO </t>
  </si>
  <si>
    <t>JAPAMI/ADQ/2016-08</t>
  </si>
  <si>
    <t xml:space="preserve">ADQUISICIÓN DE GRAVA Y ARENA </t>
  </si>
  <si>
    <t xml:space="preserve">FERERETERIA Y MATERIALES BALBOA S.A DE C.V </t>
  </si>
  <si>
    <t>JAPAMI/ADQ/2016-09</t>
  </si>
  <si>
    <t>ADQUISICIÓN DE MATERIAL DE CONSTRUCCIÓN (TEPETATE)</t>
  </si>
  <si>
    <t xml:space="preserve">SALMANTINA DE INFRAESTRUCTURA S.A DE C.V </t>
  </si>
  <si>
    <t>JAPAMI/ADQ/2016-10</t>
  </si>
  <si>
    <t>ADQUISICIÓN DE UNIFORMES PARA PERSONAL OPERATIVO</t>
  </si>
  <si>
    <t xml:space="preserve">PROVEEDORA DE UNIFORMES DEL CENTRO S.A DE C.V </t>
  </si>
  <si>
    <t xml:space="preserve">GERENCIA  DE ADQUISICIONES Y ALMACEN </t>
  </si>
  <si>
    <t>JAPAMI/ADQ/2016-12</t>
  </si>
  <si>
    <t xml:space="preserve">ADQUISICIÓN DE CALZADO, SOMBRERO PARA PERSONAL OPERATIVO DE VIGILANCIA Y PLAYERA POLO PARA ELDESFILE DEL 1° DE MAYO </t>
  </si>
  <si>
    <t>LAURA ADRIANA</t>
  </si>
  <si>
    <t xml:space="preserve">SOTO </t>
  </si>
  <si>
    <t xml:space="preserve">RIVERA </t>
  </si>
  <si>
    <t xml:space="preserve">LAURA ADRIANA SOTO RIVERA </t>
  </si>
  <si>
    <t xml:space="preserve">TRANSFERENCIA BANCARIA </t>
  </si>
  <si>
    <t>JAPAMI/ADQ/2016-13</t>
  </si>
  <si>
    <t xml:space="preserve">ADQUISICIÓN DE CALAZADO DE SEGURIDAD PARA PERSONAL OPERATIVO </t>
  </si>
  <si>
    <t xml:space="preserve">JUANA MARÍA </t>
  </si>
  <si>
    <t xml:space="preserve">GONZÁLEZ </t>
  </si>
  <si>
    <t>VALLEJO</t>
  </si>
  <si>
    <t xml:space="preserve">JUANA MARÍA GONZÁLEZ VALLEJO </t>
  </si>
  <si>
    <t>JAPAMI/ADQ/2016-14</t>
  </si>
  <si>
    <t>ADQUISICIÓN DE ÚTILES Y MATERIAL DE PAPELERIA</t>
  </si>
  <si>
    <t xml:space="preserve">ASTROFOTO PAPELERIA S.A DE C.V </t>
  </si>
  <si>
    <t>JAPAMI/ADQ/2016-15</t>
  </si>
  <si>
    <t xml:space="preserve">PAPELERIA Y EQUIPOS ARIEL S.A DE C.V </t>
  </si>
  <si>
    <t>LICITACIÓN PÚBLICA</t>
  </si>
  <si>
    <t>JAPAMI/ADQ/2016-17</t>
  </si>
  <si>
    <t xml:space="preserve">ADQUISICIÓN DE GENERADORES DE CORRIENTE ALTERNA </t>
  </si>
  <si>
    <t xml:space="preserve">HAESA COMERCIAL S.A DE C.V </t>
  </si>
  <si>
    <t>ADQUISICIONES DE GENERADORES DE CORRIENTE ALTERNA</t>
  </si>
  <si>
    <t>147,317.00</t>
  </si>
  <si>
    <t>JAPAMI/ADQ/2016-18</t>
  </si>
  <si>
    <t xml:space="preserve">GERENCIA DE ADQUISICIONES Y ALMACÉN </t>
  </si>
  <si>
    <t>JAPAMI/ADQ/2016-19</t>
  </si>
  <si>
    <t>ADQUISICIÓN DE 1 BOMBA SUMERGIBLE CDT 188MTS Q=35 LPS ACOPLADA A MOTOR REBOBINABLE DE CAPACIDAD DE 125 HP, 460V.</t>
  </si>
  <si>
    <t>RAYA MENDOZA SERGIO</t>
  </si>
  <si>
    <t xml:space="preserve">EQUIPOS DE BOMBEO Y MOTORES S.A DE C.V </t>
  </si>
  <si>
    <t>CECILIA GUADALUPE</t>
  </si>
  <si>
    <t xml:space="preserve">MEDINA </t>
  </si>
  <si>
    <t>PIÑON</t>
  </si>
  <si>
    <t>JAPAMI/ADQ/2016-20</t>
  </si>
  <si>
    <t>ADQUISICIÓN DE PRODUCTOS DE LIMPIEZA</t>
  </si>
  <si>
    <t xml:space="preserve">RAYMUNDO </t>
  </si>
  <si>
    <t>SANDOVAL</t>
  </si>
  <si>
    <t>ROMO</t>
  </si>
  <si>
    <t>RAYMUNDO SANDOVAL ROMO</t>
  </si>
  <si>
    <t>JAPAMI/ADQ/2016-21</t>
  </si>
  <si>
    <t>MÁXIMO</t>
  </si>
  <si>
    <t>ANDRADE</t>
  </si>
  <si>
    <t>MANCILLA</t>
  </si>
  <si>
    <t xml:space="preserve">MÁXIMO ANDRADE MANCILLA </t>
  </si>
  <si>
    <t>JAPAMI/ADQ/2016-22</t>
  </si>
  <si>
    <t xml:space="preserve">RISAN COSMETICS S.A DE C.V </t>
  </si>
  <si>
    <t>JAPAMI/ADQ/2016-24</t>
  </si>
  <si>
    <t xml:space="preserve">ADQUISICIÓN DE 1 AUTOMÓVIL AVEO LS PAQUETE "1SM" MODELO 2016 NUEVO </t>
  </si>
  <si>
    <t>AUTOS SS DE IRAPUATO SA DE CV</t>
  </si>
  <si>
    <t xml:space="preserve">AUTOS GP DE IRAPUATO S.A DE C.V </t>
  </si>
  <si>
    <t>AUTOS GP DE IRAPUATO SA DE CV</t>
  </si>
  <si>
    <t>LAGOS AUTOCAMIONES SA DE CV</t>
  </si>
  <si>
    <t>JAPAMI/ADQ/2016-25</t>
  </si>
  <si>
    <t xml:space="preserve">ADQUISICIÓN DE UNA CAJA MATERIALISTA FABRICADA EN ACERO </t>
  </si>
  <si>
    <t>TECNICA HIDRAULICA DEL BAJIO SA DE CV</t>
  </si>
  <si>
    <t xml:space="preserve">EMMANUEL </t>
  </si>
  <si>
    <t>REYES</t>
  </si>
  <si>
    <t>MEZA</t>
  </si>
  <si>
    <t>EMMANUEL REYES MEZA</t>
  </si>
  <si>
    <t xml:space="preserve">GERENCIA DE COMERCIALIZACIÓN </t>
  </si>
  <si>
    <t>JAPAMI/ADQ/2016-26</t>
  </si>
  <si>
    <t xml:space="preserve">ADQUISICIÓN DE CAMIÓN CHASIS SILVERADO 3500, CHEVROLET 2016 NUEVO </t>
  </si>
  <si>
    <t>JAPAMI/ADQ/2016-27</t>
  </si>
  <si>
    <t>ADQUSICIÓN DE 1 BOMBA SUMERGIBLE, MARCA INDAR, MODELO UGP-082076 INOXIDABLE, MOTOR MODELO ML-18-3/10</t>
  </si>
  <si>
    <t xml:space="preserve">AMERICA, S.A DE C.V </t>
  </si>
  <si>
    <t>JAPAMI/ADQ/2016-30</t>
  </si>
  <si>
    <t>ADQUISCICIÓN DE SISTEMA DE INSPECCIÓN DE EMPUJE MANUAL Y EQUIPO DE DETECCIÓN ACÚSTICA DE FUGAS</t>
  </si>
  <si>
    <t xml:space="preserve">TECNOEVOLUCIONES APLICADAS S.A DE C.V </t>
  </si>
  <si>
    <t>JAPAMI/ADQ/2016-31</t>
  </si>
  <si>
    <t xml:space="preserve">ADQUISICIÓN DE SUMINISTRO DE MATERIAL PARA INSTALACIÓN DE MEDIDORES EN EL FRACCIONAMIENTO RINCÓN DE LOS ARCOS </t>
  </si>
  <si>
    <t xml:space="preserve">TUBOS Y CONDUCTORES HIDRÁULICOS, S.A DE C.V </t>
  </si>
  <si>
    <t>JAPAMI/ADQ/2016-32</t>
  </si>
  <si>
    <t xml:space="preserve">COMERCIALIZADORA BRIDOVA S.A DE C.V </t>
  </si>
  <si>
    <t>JAPAMI/ADQ/2016-33</t>
  </si>
  <si>
    <t xml:space="preserve">ADQUISICIÓN DE SUMINISTRO DE MATERIAL PARA INSTALCIÓN DE MEDIDORES EN EL FRACCIONAMIENTO RINCÓN DE LOS ARCOS </t>
  </si>
  <si>
    <t>ANDRES GUSTAVO</t>
  </si>
  <si>
    <t>ECHEVESTE</t>
  </si>
  <si>
    <t>TORRES</t>
  </si>
  <si>
    <t>ANDRÉS GUSTAVO ECHEVESTE TORRES</t>
  </si>
  <si>
    <t>JUL-SEP</t>
  </si>
  <si>
    <t>OCT-DIC</t>
  </si>
  <si>
    <t>ADQUISICIÓN DE 23 TAMBOS DE ACEITE 220</t>
  </si>
  <si>
    <t>ENE-MAR</t>
  </si>
  <si>
    <r>
      <t xml:space="preserve">Monto total de las </t>
    </r>
    <r>
      <rPr>
        <i/>
        <sz val="8"/>
        <rFont val="Calibri"/>
        <family val="2"/>
        <scheme val="minor"/>
      </rPr>
      <t>garantías y/o contragarantías</t>
    </r>
    <r>
      <rPr>
        <sz val="8"/>
        <rFont val="Calibri"/>
        <family val="2"/>
        <scheme val="minor"/>
      </rPr>
      <t xml:space="preserve"> que, en su caso,</t>
    </r>
    <r>
      <rPr>
        <strike/>
        <sz val="8"/>
        <rFont val="Calibri"/>
        <family val="2"/>
        <scheme val="minor"/>
      </rPr>
      <t xml:space="preserve">  </t>
    </r>
    <r>
      <rPr>
        <u/>
        <sz val="8"/>
        <rFont val="Calibri"/>
        <family val="2"/>
        <scheme val="minor"/>
      </rPr>
      <t xml:space="preserve"> </t>
    </r>
    <r>
      <rPr>
        <sz val="8"/>
        <rFont val="Calibri"/>
        <family val="2"/>
        <scheme val="minor"/>
      </rPr>
      <t>se hubieren otorgado durante el procedimiento respectivo</t>
    </r>
  </si>
  <si>
    <t>Periodo de actualización de la información: trimestral</t>
  </si>
  <si>
    <t>Área(s) o unidad(es) administrativa(s) que genera(n) o posee(n) la información: Dirección de Adquisiones y almacen, Direccipon de Mantenimiento y Servicios Generales y Dirección de Administración de Obra</t>
  </si>
  <si>
    <t xml:space="preserve">Fecha de actualización: </t>
  </si>
  <si>
    <t xml:space="preserve">Fecha de validación: </t>
  </si>
  <si>
    <t>NA</t>
  </si>
  <si>
    <t xml:space="preserve"> ADJUDICACION DIRECTA</t>
  </si>
  <si>
    <t>01/'Junio/2015</t>
  </si>
  <si>
    <t>$235,712 .00 Y $ 243,683.83</t>
  </si>
  <si>
    <t>01/'Julio/2015</t>
  </si>
  <si>
    <t>$91,408.00 Y $ 117,769.00</t>
  </si>
  <si>
    <t>11/'Marzo/2015</t>
  </si>
  <si>
    <t>04/'Marzo/2015</t>
  </si>
  <si>
    <t>12/'Abril/2015</t>
  </si>
  <si>
    <t>24/'Marzo/2015</t>
  </si>
  <si>
    <t>25/'Marzo/2015</t>
  </si>
  <si>
    <t>16/'Abril/2015</t>
  </si>
  <si>
    <t>30/'Abril/2015</t>
  </si>
  <si>
    <t>30/ábril/2015</t>
  </si>
  <si>
    <t>29/'Junio/2015</t>
  </si>
  <si>
    <t>30/'Junio/2015</t>
  </si>
  <si>
    <t>INDAR AMERICA S.A DE C.V.</t>
  </si>
  <si>
    <t>INDAR AMERICA S.A DE C.V</t>
  </si>
  <si>
    <t>24/'Abril/2015</t>
  </si>
  <si>
    <t>05/'Julio/2015</t>
  </si>
  <si>
    <t>$95,120.00 Y  $117,769.00</t>
  </si>
  <si>
    <t>05/'Agosto/2015</t>
  </si>
  <si>
    <t>05/'Junio/2015</t>
  </si>
  <si>
    <t>$131,333.34  Y  $152,946.00</t>
  </si>
  <si>
    <t>$235,712.00 Y $ 244,209.00</t>
  </si>
  <si>
    <t>01/'Agosto/2015</t>
  </si>
  <si>
    <t>$235,209.00  Y  $244,209.00</t>
  </si>
  <si>
    <t>01/'Septiembre/2015</t>
  </si>
  <si>
    <t>14/'Septiembre/2015</t>
  </si>
  <si>
    <t>30/'Septiembre/2015</t>
  </si>
  <si>
    <t>$235,712.00  Y $ 249,400.00</t>
  </si>
  <si>
    <t>01/'Octubre/2015</t>
  </si>
  <si>
    <t>02/'Junio/2016</t>
  </si>
  <si>
    <t>$931,816.40 Y $ 985,710.00</t>
  </si>
  <si>
    <t>06/'Septiembre/2016</t>
  </si>
  <si>
    <t>01/'Septiembre/2016</t>
  </si>
  <si>
    <t>01/'Octubre/2016</t>
  </si>
  <si>
    <t>30/'Noviembre/2016</t>
  </si>
  <si>
    <t>INCONCLUSO 30/'Noviembre/2016</t>
  </si>
  <si>
    <t>HA</t>
  </si>
  <si>
    <t>EN PROCESO</t>
  </si>
  <si>
    <t>EQUIPO DE BOMBEO Y MOTORES, S.A. DE C.V.</t>
  </si>
  <si>
    <t>CECILIA GUADALUPE MEDINA PIÑON</t>
  </si>
  <si>
    <t>Segundo Trimestre</t>
  </si>
  <si>
    <t>JAPAMI/OD/2015-04</t>
  </si>
  <si>
    <t>Artículo 72 de la Ley de Obra Pública y Servicios Relacionados con la Misma para el Estado y los Municipios de Guanajuato</t>
  </si>
  <si>
    <t>LIMPIEZA Y DESAZOLVE DE BOCAS DE TORMENTA (2015)</t>
  </si>
  <si>
    <t>TERRA DEL BAJÍO, S.A. DE C.V.</t>
  </si>
  <si>
    <t>Peso mexicano</t>
  </si>
  <si>
    <t>transferencia</t>
  </si>
  <si>
    <t>Propios</t>
  </si>
  <si>
    <t>Cabecera Municipal de Irapuato, Gto.</t>
  </si>
  <si>
    <t>finiquitada</t>
  </si>
  <si>
    <t>NO SE REALIZÓ</t>
  </si>
  <si>
    <t>adjudicación directa municipal</t>
  </si>
  <si>
    <t>obra pública</t>
  </si>
  <si>
    <t>JAPAMI/OD/2015-05</t>
  </si>
  <si>
    <t>CONSTRUCCIÓN DE RED DE ALCANTARILLADO SANITARIO SAN VICENTE DE MALVAS (LA OREJA) (2DA ETAPA-TRATAMIENTO DE AGUAS RESIDUALES)</t>
  </si>
  <si>
    <t>Edificadora y Urbanizadora CAP, S.A. de C.V.</t>
  </si>
  <si>
    <t>GERENCIA DE INGENIERÍA Y DISEÑO</t>
  </si>
  <si>
    <t>San Vicente de Malvas</t>
  </si>
  <si>
    <t>JAPAMI/OD/2015-06</t>
  </si>
  <si>
    <t>CONSTRUCCIÓN DE RED DE DRENAJE SANITARIO EN LA COLONIA 10 DE MAYO DE LA COMUNIDAD LA SOLEDAD (2DA ETAPA-TRATAMIENTO DE AGUAS RESIDUALES)</t>
  </si>
  <si>
    <t>Colonia 1o de Mayo de la Comunidad La Soledad</t>
  </si>
  <si>
    <t>SERVICIOS RELACIONADOS CON LA OBRA PÚBLICA</t>
  </si>
  <si>
    <t>JAPAMI/SROP/2015-04</t>
  </si>
  <si>
    <t>Estudio de mecánica de suelos para la planta de tratamiento de aguas residuales en la Comunidad El Copal</t>
  </si>
  <si>
    <t>GEOTECNIA Y CALIDAD LICCSA, S.A. de C.V.</t>
  </si>
  <si>
    <t>Comunidad El Copal, Irapuato, Gto.</t>
  </si>
  <si>
    <t>JAPAMI/SROP/2015-05</t>
  </si>
  <si>
    <t>Estudio para exención de manifestación de impacto ambiental de la descarga pluvial en la comunidad Santa Elena ante Secretaría de Medio Ambiente y Recursos Naturales</t>
  </si>
  <si>
    <t>Luis Alberto</t>
  </si>
  <si>
    <t xml:space="preserve">Villar </t>
  </si>
  <si>
    <t>García</t>
  </si>
  <si>
    <t>Luis Alberto Villar García</t>
  </si>
  <si>
    <t>Comunidad Santa Elena</t>
  </si>
  <si>
    <t>JAPAMI/SROP/2015-06</t>
  </si>
  <si>
    <t>PROYECTO EJECUTIVO PARA LA CONSTRUCCIÓN DEL SISTEMA PLUVIAL DEL BLVD. SOLIDARIDAD (TRAMO MEGABANDERA - RÍO GUANAJUATO)</t>
  </si>
  <si>
    <t>Hugo Enrique</t>
  </si>
  <si>
    <t xml:space="preserve">Ortega </t>
  </si>
  <si>
    <t>Alvarez</t>
  </si>
  <si>
    <t>HUGO ENRIQUE ORTEGA ALVAREZ</t>
  </si>
  <si>
    <t>Irapuato, Gto.</t>
  </si>
  <si>
    <t>JAPAMI/SROP/2015-07</t>
  </si>
  <si>
    <t>PROYECTO EJECUTIVO PARA LA REPOSICIÓN DEL TANQUE ELEVADO EN LA COMUNIDAD DE NORIA DE CAMARENA</t>
  </si>
  <si>
    <t>Comunidad Noria de Camarena</t>
  </si>
  <si>
    <t>JAPAMI/SROP/2015-08</t>
  </si>
  <si>
    <t>SUPERVISIÓN EXTERNA PARA LA PERFORACIÓN DE POZO PROFUNDO EN LA CD. INDUSTRIAL</t>
  </si>
  <si>
    <t>Jorge Antonio</t>
  </si>
  <si>
    <t xml:space="preserve">Trujillo </t>
  </si>
  <si>
    <t>Candelaria</t>
  </si>
  <si>
    <t>JORGE ANTONIO TRUJILLO CANDELARIA</t>
  </si>
  <si>
    <t>Cd. Industrial</t>
  </si>
  <si>
    <t>JAPAMI/SROP/2015-09</t>
  </si>
  <si>
    <t>Elaboración de la manifestación de impacto ambiental federal para SEMARNAT y proceso de autorización de impacto ambiental ante Ecología del estado para el "Proyecto ejecutivo para el aprovechamiento de las aguas de la presa La Purísima, Irapuato, Gto. (sistema múltiple con línea de conducción, potabilizadora, tanque y red de distribución)"</t>
  </si>
  <si>
    <t>Presa la Purísima</t>
  </si>
  <si>
    <t>JAPAMI/SROP/2015-10</t>
  </si>
  <si>
    <t>Diagnóstico estructural del tanque elevado número 1</t>
  </si>
  <si>
    <t>Raúl Gerardo</t>
  </si>
  <si>
    <t xml:space="preserve">Zavala </t>
  </si>
  <si>
    <t>Sánchez</t>
  </si>
  <si>
    <t>Raúl Gerardo Zavala Sánchez</t>
  </si>
  <si>
    <t>JAPAMI/SROP/2015-11</t>
  </si>
  <si>
    <t>Términos de referencia para el dictamen técnico y eléctrico de los cárcamos No. 6, No. 14, No. 18, No. 21, No. 23, No. 24 y No. 29, y estudio de análisis tarifario en pozo No. 13, pozo No. 66, pozo No. 34, pozo No. 50, cárcamo No. 6 (Uniroyal), cárcamo 14, cárcamo La Charca, cárcamo No. 6 (Obregón) y tratamiento T1</t>
  </si>
  <si>
    <t>Leticia</t>
  </si>
  <si>
    <t>Martínez</t>
  </si>
  <si>
    <t>Frias</t>
  </si>
  <si>
    <t>Leticia Martínez Frías</t>
  </si>
  <si>
    <t>adjudicación directa federal</t>
  </si>
  <si>
    <t>Tercer Trimestre</t>
  </si>
  <si>
    <t>JAPAMI/OD/PRODDER-2015-01</t>
  </si>
  <si>
    <t>RED DE DRENAJE SANITARIO EN LAS CALLES GIRASOL Y TULIPAN DE LA COL. LAS ERAS 2DA. SECCIÓN.</t>
  </si>
  <si>
    <t>Jésus Salvador</t>
  </si>
  <si>
    <t xml:space="preserve">Estrada </t>
  </si>
  <si>
    <t>Chávez</t>
  </si>
  <si>
    <t>JESÚS SALVADOR ESTRADA CHÁVEZ</t>
  </si>
  <si>
    <t xml:space="preserve">SUPERVISIÓN INTERNA </t>
  </si>
  <si>
    <t>JAPAMI/OD/2015-09</t>
  </si>
  <si>
    <t>LÍNEA DE CONDUCCIÓN DEL POZO NO. 74 AL TANQUE PANORAMA.</t>
  </si>
  <si>
    <t>SERVICIOS HIDRÁULICOS, CONSULTORÍA Y CONSTRUCCIONES, S.A. DE C.V.</t>
  </si>
  <si>
    <t>JAPAMI/OD/2015-10</t>
  </si>
  <si>
    <t>REMODELACIÓN DE LAS OFICINAS CENTRALES DE LA JAPAMI (2DA ETAPA).</t>
  </si>
  <si>
    <t>J. Salud</t>
  </si>
  <si>
    <t>Medina</t>
  </si>
  <si>
    <t>J. SALUD MEDINA SÁNCHEZ</t>
  </si>
  <si>
    <t>JAPAMI/OD/2015-11</t>
  </si>
  <si>
    <t>REPARACIÓN DE GENERADORES INSTALADOS EN CÁRCAMOS DE BOMBEO</t>
  </si>
  <si>
    <t>LETICIA MARTÍNEZ FRÍAS</t>
  </si>
  <si>
    <t>JAPAMI/OD/2015-12</t>
  </si>
  <si>
    <t>REHABILITACIÓN DE RED DE DRENAJE EN CALLES PRÍNCIPE CARLOS, JORGE Y ALEJANDRO DE LA COL. LOS PRINCIPES</t>
  </si>
  <si>
    <t xml:space="preserve">Enrique </t>
  </si>
  <si>
    <t>Puga</t>
  </si>
  <si>
    <t>Serafin</t>
  </si>
  <si>
    <t>ENRIQUE PUGA SERAFÍN</t>
  </si>
  <si>
    <t>JAPAMI/OD/2015-13</t>
  </si>
  <si>
    <t>REHABILITACIÓN DE RED DE DRENAJE EN CALLE ARGENTINA DE LA COL. LA HACIENDA</t>
  </si>
  <si>
    <t>JAPAMI/OD/2015-14</t>
  </si>
  <si>
    <t>AUTOMATIZACIÓN DE SEGURIDAD EN POZOS Y CÁRCAMOS</t>
  </si>
  <si>
    <t xml:space="preserve">Jorge </t>
  </si>
  <si>
    <t>García Granados</t>
  </si>
  <si>
    <t>Gudiño</t>
  </si>
  <si>
    <t>Jorge García Granados Gudiño</t>
  </si>
  <si>
    <t>JAPAMI/OD/2015-15</t>
  </si>
  <si>
    <t>CONSTRUCCIÓN DE FUENTE EN PARQUE IREKUA.</t>
  </si>
  <si>
    <t>Oscar</t>
  </si>
  <si>
    <t>Figueroa</t>
  </si>
  <si>
    <t>Hernández</t>
  </si>
  <si>
    <t>OSCAR FIGUEROA HERNANDEZ</t>
  </si>
  <si>
    <t>Cuarto trimestre</t>
  </si>
  <si>
    <t>JAPAMI/OD/2015-16</t>
  </si>
  <si>
    <t>REHABILITACIÓN DE RED DE DRENAJE EN CALLE GRANJA "CHOICE" DE LA COL. RAFAEL GALVÁN.</t>
  </si>
  <si>
    <t>COMERCIALIZADORA MGI DEL MORAL INTERNATIONAL, S.A. DE C.V.</t>
  </si>
  <si>
    <t>JAPAMI/OD/2015-17</t>
  </si>
  <si>
    <t>MÓDULO DE CAJEROS EN LAS OFICINAS CENTRALES (1A ETAPA)</t>
  </si>
  <si>
    <t>ALEJANDRO GUEVARA VENTURA</t>
  </si>
  <si>
    <t>Cuarto Trimestre</t>
  </si>
  <si>
    <t>JAPAMI/SROP/2015-18</t>
  </si>
  <si>
    <t>Exención de presentación de manifiesto de impacto ambiental ante la SEMARNAT para la descarga de la infraestructura pluvial en la Av. San Cayetano de Luna</t>
  </si>
  <si>
    <t>JAPAMI/SROP/2015-19</t>
  </si>
  <si>
    <t>PROYECTO EJECUTIVO PARA LA INFRAESTRUCTURA HIDRÁULICA, SANITARIA Y PLUVIAL EN LA AV. SAN CAYETANO DE LUNA</t>
  </si>
  <si>
    <t>JAPAMI/SROP/2015-20</t>
  </si>
  <si>
    <t>ELABORACIÓN DE ESTUDIO DE RIESGO AMBIENTAL FEDERAL PARA LA PLANTA POTABILIZADORA DEL PROYECTO EJECUTIVO PARA EL APROVECHAMIENTO DE LAS AGUAS DE LA PRESA LA PURÍSIMA, IRAPUATO, GTO. Y SU INGRESO A LA SEMARNAT</t>
  </si>
  <si>
    <t>JAPAMI/OD/COPLADEMI/2015-01</t>
  </si>
  <si>
    <t>CONSTRUCCIÓN DE TANQUE ELEVADO EN LA COMUNIDAD DE SANTA ELENA</t>
  </si>
  <si>
    <t>MILJIM CONSTRUCCIONES, S.A. DE C.V.</t>
  </si>
  <si>
    <t>JAPAMI/OD/COPLADEMI/2015-02</t>
  </si>
  <si>
    <t>CONSTRUCCIÓN DE TANQUE ELEVADO EN LA COMUNIDAD NORIA DE CAMARENA.</t>
  </si>
  <si>
    <t>CONSTRUCTORA DE ANTEPROYECTOS, TERRACERÍAS Y SERVICIOS, S.A. DE C.V.</t>
  </si>
  <si>
    <t>JAPAMI/SROP/COPLADEMI/2015-01</t>
  </si>
  <si>
    <t>Proyecto ejecutivo de infraestructura sanitaria para las comunidades El Coecillo y colonia El Guayabo</t>
  </si>
  <si>
    <t xml:space="preserve">Fernando </t>
  </si>
  <si>
    <t>González</t>
  </si>
  <si>
    <t>Fernando González García</t>
  </si>
  <si>
    <t>JAPAMI/SROP/COPLADEMI/2015-02</t>
  </si>
  <si>
    <t>Proyecto ejecutivo para el equipamiento de pozo profundo, línea de conducción, red de distribución y tanque de almacenamiento en colonia El Guayabo y El Coecillo</t>
  </si>
  <si>
    <t>JAPAMI/SROP/COPLADEMI/2015-03</t>
  </si>
  <si>
    <t>PROYECTO EJECUTIVO PARA EL EQUIPAMIENTO DE POZO PROFUNDO, LÍNEA DE CONDUCCIÓN Y TANQUE DE ALMACENAMIENTO EN LA COMUNIDAD GABINO VÁZQUEZ</t>
  </si>
  <si>
    <t>ASTUDILLO ESPECIALISTA, S.A. DE C.V.</t>
  </si>
  <si>
    <t>JAPAMI/SROP/COPLADEMI/2015-04</t>
  </si>
  <si>
    <t>PROYECTO EJECUTIVO DE INFRAESTRUCTURA SANITARIA PARA LA COMUNIDAD DE SANTA ELENA</t>
  </si>
  <si>
    <t>Antonio</t>
  </si>
  <si>
    <t>Galvan</t>
  </si>
  <si>
    <t>ANTONIO SANCHEZ GALVAN</t>
  </si>
  <si>
    <t>JAPAMI/SROP/COPLADEMI/2015-05</t>
  </si>
  <si>
    <t>PROYECTO EJECUTIVO PARA EL EQUIPAMIENTO DE POZO PROFUNDO, REHABILITACIÓN DE LÍNEA DE CONDUCCIÓN, RED DE DISTRIBUCIÓN Y TANQUE DE ALMACENAMIENTO EN LA COMUNIDAD EL CARMEN Y ZAHÚRDA</t>
  </si>
  <si>
    <t>HEMCA Y ASOCIADOS, S.A. DE C.V.</t>
  </si>
  <si>
    <t>JAPAMI/SROP/COPLADEMI/2015-06</t>
  </si>
  <si>
    <t>PROYECTO EJECUTIVO PARA EL EQUIPAMIENTO DE POZO PROFUNDO, LÍNEA DE CONDUCCIÓN Y TANQUE DE ALMACENAMIENTO EN VENADO DE SAN LORENZO</t>
  </si>
  <si>
    <t>MONITOREO VEHICULAR DEL BAJIO, S.C.</t>
  </si>
  <si>
    <t>A.D. MUNICIPAL</t>
  </si>
  <si>
    <t>Primer Trimestre</t>
  </si>
  <si>
    <t>JAPAMI/SROP/2016-01</t>
  </si>
  <si>
    <t>Elaboración, presentación y obtención de resolución final ante la SEMARNAT de la Manifestación de impacto ambiental federal para construcción de colector sanitario paralelo y sobre la margen del río Silao, además de las conexiones al mismo provenientes del Fracc. Pontevedra y de la zona oriente del Fracc. Villas de Irapuato</t>
  </si>
  <si>
    <t>Primer Tremistre</t>
  </si>
  <si>
    <t>JAPAMI/SROP/2016-02</t>
  </si>
  <si>
    <t>Elaboración, presentación y obtención de resolución final ante la SEMARNAT de la Exención de presentación de Manifiesto de impacto ambiental federal para la descarga al río Silao de las bajadas pluviales del 4to. Cinturón vial</t>
  </si>
  <si>
    <t>FINIQUITADA</t>
  </si>
  <si>
    <t>JAPAMI/SROP/2016-03</t>
  </si>
  <si>
    <t>Elaboración, presentación y obtención de resolución final ante la SEMARNAT de la exención de presentación de Manifiesto de impacto ambiental federal para la descarga pluvial del proyecto Blvd. Solidaridad.</t>
  </si>
  <si>
    <t>JAPAMI/SROP/2016-04</t>
  </si>
  <si>
    <t>SUPERVISIÓN EXTERNA PARA LA PERFORACIÓN DE POZO PROFUNDO EN LA COMUNIDAD DE SANTA ELENA.</t>
  </si>
  <si>
    <t>JAPAMI/SROP/2016-05</t>
  </si>
  <si>
    <t>Elaboración de Estudio de manifestación de impacto ambiental estatal para la construcción de la red de drenaje sanitario y planta de tratamiento de aguas residuales en la comunidad de San Roque, para su posterior evaluación ante el Instituto de Ecología del estado de Guanajuato, hasta obtener la resolución final</t>
  </si>
  <si>
    <t>JAPAMI/SROP/2016-06</t>
  </si>
  <si>
    <t>Elaboración de Estudio de manifestación de impacto ambiental estatal para la construcción de la red de drenaje sanitario y planta de tratamiento de aguas residuales en la comunidad de Loma Bonita Carrizal Grande, para su posterior evaluación ante el Instituto de Ecología del estado de Guanajuato, hasta obtener la resolución final</t>
  </si>
  <si>
    <t>JAPAMI/SROP/2016-07</t>
  </si>
  <si>
    <t>Elaboración de Estudio de manifestación de impacto ambiental estatal para la construcción de la red de drenaje sanitario y planta de tratamiento de aguas residuales en la comunidad de Cuchicuato, para su posterior evaluación ante el Instituto de Ecología del estado de Guanajuato, hasta obtener la resolución final</t>
  </si>
  <si>
    <t>JAPAMI/SROP/2016-08</t>
  </si>
  <si>
    <t>Estudio de subsuelo para tanque de regulación del sector 8</t>
  </si>
  <si>
    <t>Geotecnia y Calidad LICCSA, S.A. de C.V.</t>
  </si>
  <si>
    <t>JAPAMI/SROP/2016-09</t>
  </si>
  <si>
    <t>PROYECTO DE DRENAJE PLUVIAL POR GRAVEDAD PARA LAS COLONIAS:  JOSEFA ORTÍZ DE DOMÍNGUEZ, SAN ISIDRO Y EMILIANO ZAPATA II, PARA DESCARGAR AL ARROYO SANTA RITA Y AL RÍO GUANAJUATO.</t>
  </si>
  <si>
    <t>Antonio Sánchez Galván</t>
  </si>
  <si>
    <t>JAPAMI/SROP/2016-10</t>
  </si>
  <si>
    <t>PROYECTO EJECUTIVO PARA TIERRAS E ILUMINACIÓN PARA LAS PLANTAS DE TRATAMIENTO</t>
  </si>
  <si>
    <t>ARMEXING, S.A DE C.V.</t>
  </si>
  <si>
    <t>JAPAMI/SROP/2016-11</t>
  </si>
  <si>
    <t>ESTUDIO HIDROLÓGICO E HIDRÁULICO PARA LA REVISIÓN DE LA CUENCA DE LA PTAR 1ERO. DE MAYO Y PROPUESTA DE DRENAJE PLUVIAL EN LA MISMA.</t>
  </si>
  <si>
    <t>JAPAMI/SROP/2016-12</t>
  </si>
  <si>
    <t>PROYECTO EJECUTIVO DEL COLECTOR DE LA COMUNIDAD EL COPALILLO AL RÍO GUANAJUATO.</t>
  </si>
  <si>
    <t>Guillermo</t>
  </si>
  <si>
    <t>Bedía</t>
  </si>
  <si>
    <t>Briseño</t>
  </si>
  <si>
    <t>GUILLERMO BEDÍA BRISEÑO</t>
  </si>
  <si>
    <t>JAPAMI/SROP/2016-13</t>
  </si>
  <si>
    <t>Proyecto ejecutivo de agua potable, sanitario y pluvial para la rehabilitación del Blvd. Solidaridad, tramo: glorieta de la mega bandera a paso a desnivel de Obregón.</t>
  </si>
  <si>
    <t>FERNANDO GONZÁLEZ GARCÍA</t>
  </si>
  <si>
    <t>FINIQUITADO</t>
  </si>
  <si>
    <t>JAPAMI/SROP/2016-14</t>
  </si>
  <si>
    <t>Proyecto ejecutivo para las modificaciones al Pozo 68 por ampliación Av. M. Gómez Morín</t>
  </si>
  <si>
    <t>JAPAMI/SROP/2016-15</t>
  </si>
  <si>
    <t>PROYECTO EJECUTIVO PARA LA CONSTRUCCIÓN DE CÁRCAMO EN GLORIETA DEL 4TO CINTURON VIAL.</t>
  </si>
  <si>
    <t>CONSTRUCTORA RESTAURARQ, S.A.</t>
  </si>
  <si>
    <t>JAPAMI/SROP/2016-16</t>
  </si>
  <si>
    <t>SUPERVISIÓN EXTERNA PARA LA PERFORACIÓN DE POZO PROFUNDO EN LA COMUNIDAD DE RIVERA DE GUADALUPE.</t>
  </si>
  <si>
    <t>Rodolfo Martín</t>
  </si>
  <si>
    <t>Gómez</t>
  </si>
  <si>
    <t>Vaca</t>
  </si>
  <si>
    <t>RODOLFO MARTÍN GÓMEZ VACA</t>
  </si>
  <si>
    <t>JAPAMI/OD/2016-01</t>
  </si>
  <si>
    <t>REHABILITACIÓN DE LA RED DE DRENAJE SANITARIO EN LAS CALLES DONALD G. NORRIS DE LA COL. ESFUERZO OBRERO, HÉCTOR ALVARADO DE LA COL. CHE GUEVARA, CALLE DEL BOSQUE COL. AMPLIACIÓN MORELOS Y AV. LOS RODRÍGUEZ FRACC. RINCÓN DE LOS ARCOS II.</t>
  </si>
  <si>
    <t>Felipe</t>
  </si>
  <si>
    <t>Cervantes</t>
  </si>
  <si>
    <t>Pérez</t>
  </si>
  <si>
    <t>JAPAMI/OD/2016-02</t>
  </si>
  <si>
    <t>INSTALACIÓN DE TUBERÍA DE ACERO EN EL CÁRCAMO NO. 23.</t>
  </si>
  <si>
    <t>Arturo Gerardo</t>
  </si>
  <si>
    <t>Navarro</t>
  </si>
  <si>
    <t>Michel</t>
  </si>
  <si>
    <t>JAPAMI/OD/2016-03</t>
  </si>
  <si>
    <t>ATENCIÓN A COLAPSOS Y REPARACIONES DE DRENAJE EN EL MUNICIPIO DE IRAPUATO, GTO.</t>
  </si>
  <si>
    <t>Constructora de Anteproyectos, Terracerías y Servicios, S.A. de C.V.</t>
  </si>
  <si>
    <t>JAPAMI/OD/2016-04</t>
  </si>
  <si>
    <t>SECTORIZACIÓN PARA LA ZONA 15 DEL MUNICIPIO DE IRAPUATO, GTO.: REHABILITACIÓN DE REDES DE DISTRIBUCIÓN EN EL FRACCIONAMIENTO LA PRADERA (3A ETAPA) (LÍNEAS Y CANCELACIONES).</t>
  </si>
  <si>
    <t>Ma Elizabeth</t>
  </si>
  <si>
    <t xml:space="preserve">Negrete </t>
  </si>
  <si>
    <t>Dávalos</t>
  </si>
  <si>
    <t>JAPAMI/OD/2016-05</t>
  </si>
  <si>
    <t>ATENCIÓN A COLAPSOS Y REPARACIONES DE REDES DE AGUA POTABLE EN EL MUNICIPIO DE IRAPUATO, GTO. (2016)</t>
  </si>
  <si>
    <t>ESPINOSA INGENIEROS CONTRUCTORES, S.A. DE C.V.</t>
  </si>
  <si>
    <t>JAPAMI/OD/2016-06</t>
  </si>
  <si>
    <t>INSTALACIÓN DE TOMAS, CUADROS, REGISTROS Y MICROMEDIDORES DE 1/2" DE DIÁMETRO</t>
  </si>
  <si>
    <t>VIALIDADES Y CONSTRUCCIONES TREBOL, S.A. DE C.V.</t>
  </si>
  <si>
    <t>JAPAMI/OD/2016-07</t>
  </si>
  <si>
    <t>INTRODUCCIÓN DE REDES DE DRENAJE SANITARIO (OBRAS POR COOPERACIÓN)</t>
  </si>
  <si>
    <t>JAPAMI/OD/2016-08</t>
  </si>
  <si>
    <t>OBRAS PARA INSTALACIÓN DE MACROMEDIDOR DE PLANTA SALIDA A PUEBLO NUEVO</t>
  </si>
  <si>
    <t>JAPAMI/SROP/2016-17</t>
  </si>
  <si>
    <t>PROYECTO EJECUTIVO DEL CÁRCAMO LA VIRGEN Y SU DESCARGA AL RÍO GUANAJUATO.</t>
  </si>
  <si>
    <t>JAPAMI/SROP/2016-18</t>
  </si>
  <si>
    <t>SUPERVISIÓN EXTERNA PARA LA PERFORACIÓN DE POZO PROFUNDO EN LA COMUNIDAD DE SAN NICOLÁS TEMASCATÍO</t>
  </si>
  <si>
    <t>JAPAMI/SROP/2016-19</t>
  </si>
  <si>
    <t>Estudio de subsuelo para tanque de regulación del sector 9 en la col. Tabachines.</t>
  </si>
  <si>
    <t>JAPAMI/SROP/2016-20</t>
  </si>
  <si>
    <t>Estudio de subsuelo para tanque de regulación del sector 9 en el Parque Irekua.</t>
  </si>
  <si>
    <t>http://www.japami.gob.mx/transparencia/LGT/28_Licitaciones/ATRIBUTOS/2%20-%20ACTA%20DE%20CONSEJO%201%202016%20ORDINARIA%20OK.pdf</t>
  </si>
  <si>
    <t>http://www.japami.gob.mx/transparencia/LGT/28_Licitaciones/ACTAS%20DE%20ENTREGAOBRA2015/ENTREGA%20TOTAL%20CALLES%20GIRASOL%20Y%20TULIPAN.pdf</t>
  </si>
  <si>
    <t>DICIEMBRE-FEBRERO</t>
  </si>
  <si>
    <t>JAPAMI/SERV/2016-08</t>
  </si>
  <si>
    <t>OPTIMIZAR EL ESPACIO DEL ALMACEN DE PAPELERIA Y BRINDAR EFICIENCIA EN LA ADMINISTRACIÓN DEL MISMO, REUBICANDOLO EN EL INTERIOR DE DEL ALMACEN GENERAL DE LAS OFICINAS CENTRALES.</t>
  </si>
  <si>
    <t>REUBICACIÓN DEL ALMACEN DE PAPELERIA EN EL INTERIOR DEL ALMACEN GENERAL.</t>
  </si>
  <si>
    <t>LEON</t>
  </si>
  <si>
    <t>SOLIS</t>
  </si>
  <si>
    <t>GRUPO COVAK S.A. DE C.V.</t>
  </si>
  <si>
    <t>GERENCIA ADMINISTRATIVA (MANTENIMIENTO Y SERVICIOS GENERALES)</t>
  </si>
  <si>
    <t>REUBICACION DEL ALMACEN DE PAPELERIA EN EL INTERIOR DEL ALMACEN GENERAL.</t>
  </si>
  <si>
    <t>https://www.japami.gob.mx/transparencia/LGT/28_Licitaciones/2016/IV-/JAPAMI%20SERV%202016%2008%20REUBICACION%20DE%20PAPELERIA.pdf</t>
  </si>
  <si>
    <t xml:space="preserve">EN PROCESO </t>
  </si>
  <si>
    <t>CONSTRUCCIONES JARS</t>
  </si>
  <si>
    <t>ASTUDILLO ESPECIALISTA S.A. DE C.V.</t>
  </si>
  <si>
    <t>JAPAMI/SERV/2016-09</t>
  </si>
  <si>
    <t>ACONDICIONAR ADECUADAMENTE LAS INSTALACIONES DEL CARCAMO 14 EN MANTERIA DE SEGURIDAD, INCLUYENDO INSTALACIONES ELECTRICAS, HIDRAULICAS, CONSTRUCCIÓN, ETC.</t>
  </si>
  <si>
    <t>MANTENIMIENTO A INSTALACIONES DEL CARCAMO 14</t>
  </si>
  <si>
    <t>MANTENIMIENTO A LAS INSTALACIONES DEL CARCAMO 14</t>
  </si>
  <si>
    <t>http://www.japami.gob.mx/transparencia/LGT/28_Licitaciones/2016/IV-/JAPAMI%20SERV%202016%2009%20MANTENIMIENTO%20A%20CARCAMO%2014.pdf</t>
  </si>
  <si>
    <t>DICIEMBRE 2016 - JUNIO 2017</t>
  </si>
  <si>
    <t>JAPAMI/SERV/2016-10</t>
  </si>
  <si>
    <t>OTORGAR MANTENIMIENTO PREVENTIVO Y/O CORRECTIVO A 32 POTABILIZADORAS PARA VERIFICAR SU OPTIMO FUNCIONAMIENTO.</t>
  </si>
  <si>
    <t>MANTENIMIENTO PREVENTIVO A PARTIR DEL DIAGNOSTICO DEL ESTADO INICIAL Y MONITOREO CONTINUO DE 32 POTABILIZADORAS QUE SON ADMINISTRADAS POR JAPAMI.</t>
  </si>
  <si>
    <t>STORMWATER SOLUCIONES AMBIENTALES S.A. DE C.V.</t>
  </si>
  <si>
    <t>BRENDA CECILIA</t>
  </si>
  <si>
    <t>HERNANDEZ</t>
  </si>
  <si>
    <t>BOTELLO</t>
  </si>
  <si>
    <t>GERENCIA DE PLANTA DE TRATAMIENTO</t>
  </si>
  <si>
    <t>MANTENIMIENTO PREVENTIVO A PARTIR DEL DIAGNOSTICO DEL ESTADO INICIAL Y MONITOREO CONTINUO DE 32 POTABILIZADORAS QUE SON ADMINISTRADAS POR JAPAMI</t>
  </si>
  <si>
    <t>http://www.japami.gob.mx/transparencia/LGT/28_Licitaciones/2016/IV-/JAPAMI%20SERV%202016%2010%20MANTENIMIENTO%20A%2032%20POTABILIZADORAS.pdf</t>
  </si>
  <si>
    <t>GERENCIA ADMINISTRATIVA (SERVICIOS GENERALES)</t>
  </si>
  <si>
    <t>Área(s) o unidad(es) administrativa(s) que genera(n) o posee(n) la información: Dirección de Adquisiones y almacen, Dirección de Mantenimiento y Servicios Generales y Dirección de Administración de Obra</t>
  </si>
  <si>
    <t>JAPAMI/OD/2016-09</t>
  </si>
  <si>
    <t>OBRA PARA EL DESALOJO DE LAS AGUAS PLUVIALES DEL TEATRO DE LA CIUDAD.</t>
  </si>
  <si>
    <t>Jesús Salvador</t>
  </si>
  <si>
    <t>JAPAMI/OD/2016-10</t>
  </si>
  <si>
    <t>AUTOMATIZACIÓN DE VIGILANCIA Y OPERACIÓN REMOTA EN CARCAMOS O POZOS PROFUNDOS.</t>
  </si>
  <si>
    <t>JAPAMI/SROP/2016-22</t>
  </si>
  <si>
    <t>PROYECTO EJECUTIVO DE AUTOMATIZACIÓN DE POZOS, INCLUYE OPERACIÓN Y VIGILANCIA REMOTA.</t>
  </si>
  <si>
    <t>SYOTMWATER SOLUCIONES AMBIENTALES, S.A. DE C.V.</t>
  </si>
  <si>
    <t>JAPAMI/SROP/2016-26</t>
  </si>
  <si>
    <t>PROYECTO EJECUTIVO PARA LA CONSTRUCCIÓN DE COLECTOR SANITARIO PARALELO Y SOBRE LA MARGEN DEL RÍO SILAO, ADEMÁS DE LAS CONEXIONES AL MISMO, PROVENIENTES DEL FRACC. PONTEVEDRA Y DE LA ZONA ORIENTE DEL FRACC. VILLAS DE IRAPUATO</t>
  </si>
  <si>
    <t>Hemca y Asociados, S.A. de C.V.</t>
  </si>
  <si>
    <t>JAPAMI/SROP/2016-27</t>
  </si>
  <si>
    <t>SUPERVISIÓN EXTERNA PARA LA PERFORACIÓN DE POZO PROFUNDO EN LA COL. SAN JUAN BOSCO</t>
  </si>
  <si>
    <t xml:space="preserve">Gómez </t>
  </si>
  <si>
    <t>N.A.</t>
  </si>
  <si>
    <t>COL. SAN JUAN BOSCO</t>
  </si>
  <si>
    <t>JAPAMI/SROP/2016-28</t>
  </si>
  <si>
    <t>PROYECTO EJECUTIVO PARA LA CONSTRUCCIÓN DE COLECTOR PLUVIAL EN CALZADA INSURGENTES PARA SU BOMBEO Y DESCARGA EN EL RÍO GUANAJUATO.</t>
  </si>
  <si>
    <t>JAPAMI/SROP/2016-29</t>
  </si>
  <si>
    <t>PROYECTO EJECUTIVO DE AUTOMATIZACIÓN DE CÁRCAMOS, INCLUYE OPERACIÓN Y VIGILANCIA</t>
  </si>
  <si>
    <t>ARMEXING, S.A. DE C.V.</t>
  </si>
  <si>
    <t>IRAPUATO, GTO.</t>
  </si>
  <si>
    <t>JAPAMI/SROP/2016-30</t>
  </si>
  <si>
    <t>EXENCIÓN DE PRESENTACIÓN DE LA MANIFESTACIÓN DE IMPACTO AMBIENTAL PARA EL PROYECTO DE 4 BAJADAS PLUVIALES DEL 4to. CINTURÓN VIAL Y SUS DESCARGAS, EN EL RÍO SILAO, PARA SU POSTERIOR EVALUACIÓN ANTE SEMARNAT.</t>
  </si>
  <si>
    <t>CUARTO CINTURÓN VIAL</t>
  </si>
  <si>
    <t>JAPAMI/SROP/2016-31</t>
  </si>
  <si>
    <t>EXENCIÓN DE PRESENTACIÓN DE LA MANIFESTACIÓN DE IMPACTO AMBIENTAL PARA PROYECTO DE CONSTRUCCIÓN DE RED DE DRENAJE SANITARIO (CRUCE CANAL DE RIEGO) EN LA COMUNIDAD LA CALERA, EN EL MUNICIPIO DE IRAPUATO, GTO.</t>
  </si>
  <si>
    <t>JAPAMI/SROP/2017-32</t>
  </si>
  <si>
    <t>EXENCIÓN DE PRESENTACIÓN DE LA MANIFESTACIÓN DE IMPACTO AMBIENTAL PARA PROYECTODE DESCARGA PLUVIAL Y CRUCE AÉREO DE TUBERÍA DE AGUA RESIDUAL DEL INFORUM SOBRE EL RÍO GUANAJUATO, PARA SU POSTERIOR EVALUACIÓN ANTE LA SEMARNAT.</t>
  </si>
  <si>
    <t>JAPAMI/SROP/2016-32</t>
  </si>
  <si>
    <t>EXENCIÓN DE PRESENTACIÓN DE LA MANIDFESTACIÓN DE IMPACTO AMBIENTAL PARA PROYECTO CRUCE AÉREO DE TUBERÍA DE AGUA POTABLE SOBRE EL RÍO GUANAJUATO , PARA SU POSTERIOR EVALUACIÓN ANTE SEMARNAT.</t>
  </si>
  <si>
    <t>Zenón</t>
  </si>
  <si>
    <t>Rizo</t>
  </si>
  <si>
    <t>Fernández</t>
  </si>
  <si>
    <t>JAPAMI/SROP/2017-33</t>
  </si>
  <si>
    <t>JAPAMI/SROP/201634</t>
  </si>
  <si>
    <t>EXENCIÓN DE PRESENTACIÓN DE LA MANIFESTACIÓN DE IMPACTO AMBIENTAL PARA PROYECTO DE DESCARGA DEL COLECTOR PLUVIAL DE LA ZONA HOSPITALARIA EN IRAPUATO, GTO., PARA SU POSTERIOR EVALUACIÓN ANTE SEMARNAT.</t>
  </si>
  <si>
    <t>JAPAMI/SROP/2017-34</t>
  </si>
  <si>
    <t>OBRA PÚBLICA</t>
  </si>
  <si>
    <t>JAPAMI/OD/2016-11</t>
  </si>
  <si>
    <t>REUBICACIÓN DE EQUIPO DE BOMBEO DEL POZO No. 68 GOMEZ MORIN)</t>
  </si>
  <si>
    <t>CONSTRUCCIONES JUGARCA, S.A. DE C.V.</t>
  </si>
  <si>
    <t>SUSPENDIDA</t>
  </si>
  <si>
    <t>JAPAMI/OD/2016-12</t>
  </si>
  <si>
    <t>DIAGNÓSTICO Y MANTENIMIENTO PARA LOS TRANSFORMADORES EN INFRAESTRUCTURA HIDRÁULICA</t>
  </si>
  <si>
    <t>EMPRESA DE MANTENIMIENTO VERSÁTIL PARA LA INGENIERÍA, S.A. DE C.V.</t>
  </si>
  <si>
    <t>JAPAMI/OD/2016-13</t>
  </si>
  <si>
    <t>INTRODUCCIÓN DE REDES DE AGUA POTABLE (OBRAS POR COOPERACIÓN)</t>
  </si>
  <si>
    <t>CONSTRUCTORA RESTAURARQ, S.A. DE C.V.</t>
  </si>
  <si>
    <t>JAPAMI/OD/2016-14</t>
  </si>
  <si>
    <t>SERVICIO DE CORTES EN TOMAS DOMICILIARIAS POR ADEUDO O CANCELACIÓN</t>
  </si>
  <si>
    <t>REDCONA, S.A. DE C.V.</t>
  </si>
  <si>
    <t>JAPAMI/OD/2016-15</t>
  </si>
  <si>
    <t>DIAGNÓSTICO Y MANTENIMIENTO PARA LOS TRANSFORMADORES EN INFRAESTRUCTURA SANITARIA.</t>
  </si>
  <si>
    <t xml:space="preserve">MARIA ISABELLA </t>
  </si>
  <si>
    <t>AMADOR</t>
  </si>
  <si>
    <t>JAPAMI/SROP/2016-35</t>
  </si>
  <si>
    <t>SUPERVISIÓN EXTERNA PARA LA PERFORACIÓN DE POZO PROFUNDO EN LA COL. CHE GUEVARA</t>
  </si>
  <si>
    <t>RODOLFO MARTÍN</t>
  </si>
  <si>
    <t>GÓMEZ</t>
  </si>
  <si>
    <t>VACA</t>
  </si>
  <si>
    <t>JAPAMI/SROP/2016-36</t>
  </si>
  <si>
    <t>SUPERVISIÓN EXTERNA PARA LA REPOSSICIÓN DE POZO PROFUNDO EN LA COMUNIDAD DE ARANDAS</t>
  </si>
  <si>
    <t>JOSÉ ANTONIO</t>
  </si>
  <si>
    <t>CANDELARIA</t>
  </si>
  <si>
    <t>TRUJILLO</t>
  </si>
  <si>
    <t>SUPERVISIÓN EXTERNA PARA LA REPOSICIÓN DE POZO PROFUNDO EN LA COMUNIDAD DE ARANDAS</t>
  </si>
  <si>
    <t>JAPAMI/SROP/2016-37</t>
  </si>
  <si>
    <t>EXENCIÓN DE PRESENTACIÓN DE LA MANIFESTACIÓN DE IMPACTO AMBIENTAL PARA PROYECTO DE DESCARGA PLUVIAL DEL FRACCIONAMIENTO JARDINES DE ARANDAS, PARA SU POSTERIOR EVALUACIÓN ANTE SEMARNAT.</t>
  </si>
  <si>
    <t>ZENÓN</t>
  </si>
  <si>
    <t>RIZO</t>
  </si>
  <si>
    <t>FERNÁNDEZ</t>
  </si>
  <si>
    <t>JAPAMI/SROP/2016-38</t>
  </si>
  <si>
    <t>PROYECTO  EJECUTIVO DE AGUA POTABLE EN EL FRACCIONAMIENTO CAUDILLO DEL SUR</t>
  </si>
  <si>
    <t>HUGO ENRIQUE</t>
  </si>
  <si>
    <t xml:space="preserve">ORTEGA </t>
  </si>
  <si>
    <t>ALVAREZ</t>
  </si>
  <si>
    <t>JAPAMI/SROP/2016-39</t>
  </si>
  <si>
    <t>PROYECTO  EJECUTIVO DE DRENAJE SANITARIO EN EL FRACCIONAMIENTO CAUDILLO DEL SUR</t>
  </si>
  <si>
    <t>JAPAMI/SROP/2016-40</t>
  </si>
  <si>
    <t>ESTUDIO DE MECÁNICA DE SUELOS PARA LA PLANTA DE TRATAMIENTO DEL FRACCIONAMIENTO JARDINES DE ARANDAS</t>
  </si>
  <si>
    <t>JAPAMI/SROP/2016-41</t>
  </si>
  <si>
    <t>ESTUDIO DE MECÁNICA DE SUELOS PARA LA PLANTA DE TRATAMIENTO DE LA COMUNIDAD NUEVO EJIDO DE SAN LORENZO</t>
  </si>
  <si>
    <t>JAPAMI/SROP/2016-42</t>
  </si>
  <si>
    <t>ESTUDIO DE MECÁNICA DE SUELOS PARA TANQUE ELEVADO DEL FRACCIONAMIENTO JARDINES DE ARANDAS</t>
  </si>
  <si>
    <t>JAPAMI/SROP/2016-43</t>
  </si>
  <si>
    <t>ESTUDIO DE SUBSUELO PARA TANQUE DE REGULACIÓN PARA EL POZO DE LA COLONIA CHE GUEVARA</t>
  </si>
  <si>
    <t>JAPAMI/OD/2016-16</t>
  </si>
  <si>
    <t>MANTENIMIENTO DE TANQUE DE ALMACENAMIENTO No. 93 FRACC. QUINTAS LIBERTAD.</t>
  </si>
  <si>
    <t>GRUPO EMPRESARIAL PLAN CASA, S.A DE C.V.</t>
  </si>
  <si>
    <t>MANTENBIMIENTO DE TANQUE DE ALMACENAMIENTO No. 93 FRACC. QUINTAS LIBERTAD.</t>
  </si>
  <si>
    <t>JAPAMI/OD/2016-17</t>
  </si>
  <si>
    <t>SECTORIZACIÓN PARA LA ZONA 9 DEL MUNICIPIO DE IRAPUATO, GTO. (COL. CAMPESTRE HURTADO PRIMERA ETAPA)</t>
  </si>
  <si>
    <t>ANTONIO</t>
  </si>
  <si>
    <t>SÁNCHEZ</t>
  </si>
  <si>
    <t>GALVAN</t>
  </si>
  <si>
    <t>JAPAMI/OD/2016-18</t>
  </si>
  <si>
    <t>REHABILITACIÓN DE DESCARGA SANITARIA SOBRE LA AV. INSURGENTES PARA ASILO DE ANCIANOS, COL.LAS PALMAS.</t>
  </si>
  <si>
    <t>MAURICIO</t>
  </si>
  <si>
    <t>BRAVO</t>
  </si>
  <si>
    <t>GONZÁLEZ</t>
  </si>
  <si>
    <t>JAPAMI/OD/2016-19</t>
  </si>
  <si>
    <t>REDISTRIBUCÓN DEL ÁREA ADMINISTRATIVA, RECURSOS HUMANOS Y SERVICIOS GENERALES PARA OPTIMIZAR ESPACIO SIN GENERAR AMPLIACIONES DEL EDIFICIO CENTRAL</t>
  </si>
  <si>
    <t>GARCÍA</t>
  </si>
  <si>
    <t>JAPAMI/SROP/2016-44</t>
  </si>
  <si>
    <t>PROYECTO EJECUTIVO PARA LA DISMINUCIÓN DE COLONIAS QUE DESCARGAN A UN CUERPO RECEPTOR</t>
  </si>
  <si>
    <t>JAPAMI/SROP/2016-45</t>
  </si>
  <si>
    <t>PROYECTO EJECUTIVO DE INFRAESTRUCTURA SANITARIA EN LA COMUNIDAD DE MALVAS</t>
  </si>
  <si>
    <t>GUILLERMO</t>
  </si>
  <si>
    <t>BEDÍA</t>
  </si>
  <si>
    <t>BRISEÑO</t>
  </si>
  <si>
    <t>JAPAMI/SROP/2016-46</t>
  </si>
  <si>
    <t>PROYECTO EJECUTIVO PARA INSTALACIÓN DE MACROMEDIDOR EN DESCARGA PLANTA CD. INDUSTRIAL.</t>
  </si>
  <si>
    <t>JUVENAL</t>
  </si>
  <si>
    <t>HERNÁNDEZ</t>
  </si>
  <si>
    <t>JAPAMI/SROP/2015-12</t>
  </si>
  <si>
    <t>JAPAMI/prodi/2016-01</t>
  </si>
  <si>
    <t>ELABORACIÓN DEL PLAN DE DESARROLLO INTEGRAL DE LA JAPAMI</t>
  </si>
  <si>
    <t>EVALUACIÓN Y PROYECTOS DE INGENIERÍA, S.A. DE C.V.</t>
  </si>
  <si>
    <t>JAPAMI/SROP/2015-13</t>
  </si>
  <si>
    <t>POR INICIAR</t>
  </si>
  <si>
    <t>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</si>
</sst>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0.00;[Red]\-&quot;$&quot;#,##0.00"/>
    <numFmt numFmtId="165" formatCode="_-&quot;$&quot;* #,##0.00_-;\-&quot;$&quot;* #,##0.00_-;_-&quot;$&quot;* &quot;-&quot;??_-;_-@_-"/>
    <numFmt numFmtId="166" formatCode="[$-80A]d&quot; de &quot;mmmm&quot; de &quot;yyyy;@"/>
    <numFmt numFmtId="167" formatCode="&quot;$&quot;#,##0.00"/>
    <numFmt numFmtId="168" formatCode="&quot;$&quot;#,##0"/>
    <numFmt numFmtId="169" formatCode="d/mm/yy;@"/>
    <numFmt numFmtId="170" formatCode="[$-C0A]d\-mmm\-yy;@"/>
  </numFmts>
  <fonts count="19" x14ac:knownFonts="1">
    <font>
      <sz val="11"/>
      <color theme="1"/>
      <name val="Calibri"/>
      <family val="2"/>
      <scheme val="minor"/>
    </font>
    <font>
      <sz val="8"/>
      <name val="Calibri"/>
      <family val="2"/>
      <scheme val="minor"/>
    </font>
    <font>
      <sz val="8"/>
      <color rgb="FF000000"/>
      <name val="Calibri"/>
      <family val="2"/>
      <scheme val="minor"/>
    </font>
    <font>
      <i/>
      <sz val="8"/>
      <color rgb="FF000000"/>
      <name val="Calibri"/>
      <family val="2"/>
      <scheme val="minor"/>
    </font>
    <font>
      <strike/>
      <sz val="8"/>
      <color rgb="FFFF0000"/>
      <name val="Calibri"/>
      <family val="2"/>
      <scheme val="minor"/>
    </font>
    <font>
      <u/>
      <sz val="8"/>
      <color rgb="FF008080"/>
      <name val="Calibri"/>
      <family val="2"/>
      <scheme val="minor"/>
    </font>
    <font>
      <u/>
      <sz val="11"/>
      <color theme="10"/>
      <name val="Calibri"/>
      <family val="2"/>
      <scheme val="minor"/>
    </font>
    <font>
      <sz val="10"/>
      <name val="Calibri"/>
      <family val="2"/>
      <scheme val="minor"/>
    </font>
    <font>
      <sz val="11"/>
      <color theme="1"/>
      <name val="Calibri"/>
      <family val="2"/>
      <scheme val="minor"/>
    </font>
    <font>
      <sz val="8"/>
      <color theme="1"/>
      <name val="Calibri"/>
      <family val="2"/>
      <scheme val="minor"/>
    </font>
    <font>
      <u/>
      <sz val="8"/>
      <color theme="10"/>
      <name val="Calibri"/>
      <family val="2"/>
      <scheme val="minor"/>
    </font>
    <font>
      <i/>
      <sz val="8"/>
      <name val="Calibri"/>
      <family val="2"/>
      <scheme val="minor"/>
    </font>
    <font>
      <strike/>
      <sz val="8"/>
      <name val="Calibri"/>
      <family val="2"/>
      <scheme val="minor"/>
    </font>
    <font>
      <u/>
      <sz val="8"/>
      <name val="Calibri"/>
      <family val="2"/>
      <scheme val="minor"/>
    </font>
    <font>
      <sz val="8"/>
      <color theme="3"/>
      <name val="Calibri"/>
      <family val="2"/>
      <scheme val="minor"/>
    </font>
    <font>
      <sz val="6"/>
      <color theme="1"/>
      <name val="Calibri"/>
      <family val="2"/>
      <scheme val="minor"/>
    </font>
    <font>
      <u/>
      <sz val="6"/>
      <color theme="10"/>
      <name val="Calibri"/>
      <family val="2"/>
      <scheme val="minor"/>
    </font>
    <font>
      <sz val="8"/>
      <name val="Arial"/>
      <family val="2"/>
    </font>
    <font>
      <b/>
      <sz val="8"/>
      <color theme="7"/>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5"/>
        <bgColor indexed="64"/>
      </patternFill>
    </fill>
  </fills>
  <borders count="22">
    <border>
      <left/>
      <right/>
      <top/>
      <bottom/>
      <diagonal/>
    </border>
    <border>
      <left/>
      <right/>
      <top/>
      <bottom style="thin">
        <color indexed="64"/>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theme="3"/>
      </left>
      <right style="thin">
        <color theme="3"/>
      </right>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indexed="64"/>
      </bottom>
      <diagonal/>
    </border>
    <border>
      <left style="thin">
        <color theme="3"/>
      </left>
      <right/>
      <top style="thin">
        <color theme="3"/>
      </top>
      <bottom/>
      <diagonal/>
    </border>
    <border>
      <left style="thin">
        <color indexed="64"/>
      </left>
      <right style="thin">
        <color indexed="64"/>
      </right>
      <top style="thin">
        <color indexed="64"/>
      </top>
      <bottom style="thin">
        <color indexed="64"/>
      </bottom>
      <diagonal/>
    </border>
    <border>
      <left style="thin">
        <color theme="3"/>
      </left>
      <right style="thin">
        <color theme="3"/>
      </right>
      <top style="thin">
        <color theme="3"/>
      </top>
      <bottom style="thin">
        <color indexed="64"/>
      </bottom>
      <diagonal/>
    </border>
    <border>
      <left/>
      <right/>
      <top/>
      <bottom style="thin">
        <color theme="3"/>
      </bottom>
      <diagonal/>
    </border>
    <border>
      <left style="dotted">
        <color auto="1"/>
      </left>
      <right style="dotted">
        <color auto="1"/>
      </right>
      <top style="dotted">
        <color auto="1"/>
      </top>
      <bottom style="dotted">
        <color auto="1"/>
      </bottom>
      <diagonal/>
    </border>
    <border>
      <left style="dotted">
        <color auto="1"/>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auto="1"/>
      </left>
      <right style="dotted">
        <color auto="1"/>
      </right>
      <top/>
      <bottom style="dotted">
        <color auto="1"/>
      </bottom>
      <diagonal/>
    </border>
    <border>
      <left style="dotted">
        <color auto="1"/>
      </left>
      <right style="dotted">
        <color auto="1"/>
      </right>
      <top style="dotted">
        <color auto="1"/>
      </top>
      <bottom/>
      <diagonal/>
    </border>
    <border>
      <left/>
      <right style="dotted">
        <color indexed="64"/>
      </right>
      <top/>
      <bottom/>
      <diagonal/>
    </border>
    <border>
      <left style="dotted">
        <color auto="1"/>
      </left>
      <right style="dotted">
        <color auto="1"/>
      </right>
      <top/>
      <bottom/>
      <diagonal/>
    </border>
  </borders>
  <cellStyleXfs count="4">
    <xf numFmtId="0" fontId="0" fillId="0" borderId="0"/>
    <xf numFmtId="0" fontId="6" fillId="0" borderId="0" applyNumberFormat="0" applyFill="0" applyBorder="0" applyAlignment="0" applyProtection="0"/>
    <xf numFmtId="165" fontId="8" fillId="0" borderId="0" applyFont="0" applyFill="0" applyBorder="0" applyAlignment="0" applyProtection="0"/>
    <xf numFmtId="165" fontId="8" fillId="0" borderId="0" applyFont="0" applyFill="0" applyBorder="0" applyAlignment="0" applyProtection="0"/>
  </cellStyleXfs>
  <cellXfs count="290">
    <xf numFmtId="0" fontId="0" fillId="0" borderId="0" xfId="0"/>
    <xf numFmtId="0" fontId="1" fillId="0" borderId="0" xfId="0" applyFont="1"/>
    <xf numFmtId="0" fontId="1" fillId="0" borderId="0" xfId="0" applyFont="1" applyAlignment="1">
      <alignment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wrapText="1"/>
    </xf>
    <xf numFmtId="0" fontId="0" fillId="0" borderId="0" xfId="0" applyBorder="1"/>
    <xf numFmtId="0" fontId="0" fillId="0" borderId="0" xfId="0" applyBorder="1" applyAlignment="1">
      <alignment vertical="center" wrapText="1"/>
    </xf>
    <xf numFmtId="0" fontId="1" fillId="0" borderId="0" xfId="0" applyFont="1" applyBorder="1"/>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xf>
    <xf numFmtId="4" fontId="1" fillId="0" borderId="0" xfId="0" applyNumberFormat="1" applyFont="1"/>
    <xf numFmtId="0" fontId="7" fillId="0" borderId="0" xfId="0" applyFont="1" applyAlignment="1">
      <alignment wrapText="1"/>
    </xf>
    <xf numFmtId="0" fontId="9" fillId="0" borderId="0" xfId="0" applyFont="1"/>
    <xf numFmtId="0" fontId="9" fillId="0" borderId="0" xfId="0" applyFont="1" applyAlignment="1">
      <alignment horizontal="center" vertical="center" wrapText="1"/>
    </xf>
    <xf numFmtId="0" fontId="1" fillId="3" borderId="2" xfId="0" applyFont="1" applyFill="1" applyBorder="1" applyAlignment="1">
      <alignment horizontal="center" vertical="center" wrapText="1"/>
    </xf>
    <xf numFmtId="0" fontId="13" fillId="3" borderId="2" xfId="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9" fillId="3" borderId="2" xfId="0" applyFont="1" applyFill="1" applyBorder="1" applyAlignment="1">
      <alignment horizontal="center"/>
    </xf>
    <xf numFmtId="0" fontId="10" fillId="3" borderId="2" xfId="1" applyFont="1" applyFill="1" applyBorder="1" applyAlignment="1">
      <alignment horizontal="center"/>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justify"/>
    </xf>
    <xf numFmtId="14" fontId="9" fillId="3" borderId="2" xfId="0" applyNumberFormat="1" applyFont="1" applyFill="1" applyBorder="1" applyAlignment="1">
      <alignment horizontal="center"/>
    </xf>
    <xf numFmtId="0" fontId="9" fillId="3" borderId="2" xfId="0" applyFont="1" applyFill="1" applyBorder="1" applyAlignment="1">
      <alignment horizontal="center" vertical="center"/>
    </xf>
    <xf numFmtId="165" fontId="9" fillId="3" borderId="2" xfId="0" applyNumberFormat="1" applyFont="1" applyFill="1" applyBorder="1" applyAlignment="1">
      <alignment horizontal="center" vertical="center"/>
    </xf>
    <xf numFmtId="165" fontId="10" fillId="3" borderId="2" xfId="1" applyNumberFormat="1" applyFont="1" applyFill="1" applyBorder="1" applyAlignment="1">
      <alignment horizontal="center" vertical="justify"/>
    </xf>
    <xf numFmtId="0" fontId="10" fillId="3" borderId="2" xfId="1" applyFont="1" applyFill="1" applyBorder="1" applyAlignment="1">
      <alignment horizontal="center" vertical="center" wrapText="1"/>
    </xf>
    <xf numFmtId="4" fontId="9" fillId="3" borderId="2"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1" fillId="2" borderId="0" xfId="0" applyFont="1" applyFill="1" applyBorder="1" applyAlignment="1"/>
    <xf numFmtId="0" fontId="1" fillId="0" borderId="0" xfId="0" applyFont="1" applyFill="1"/>
    <xf numFmtId="0" fontId="1" fillId="0" borderId="0" xfId="0" applyFont="1" applyFill="1" applyBorder="1" applyAlignment="1"/>
    <xf numFmtId="0" fontId="1" fillId="0" borderId="0" xfId="0" applyFont="1" applyBorder="1" applyAlignment="1">
      <alignment wrapText="1"/>
    </xf>
    <xf numFmtId="0" fontId="9" fillId="3" borderId="4" xfId="0" applyFont="1" applyFill="1" applyBorder="1" applyAlignment="1">
      <alignment horizontal="center" vertical="center"/>
    </xf>
    <xf numFmtId="0" fontId="9" fillId="3" borderId="4" xfId="0" applyFont="1" applyFill="1" applyBorder="1" applyAlignment="1">
      <alignment horizontal="center" vertical="justify"/>
    </xf>
    <xf numFmtId="165" fontId="9" fillId="3" borderId="4" xfId="0" applyNumberFormat="1" applyFont="1" applyFill="1" applyBorder="1" applyAlignment="1">
      <alignment horizontal="center" vertical="center"/>
    </xf>
    <xf numFmtId="165" fontId="10" fillId="3" borderId="4" xfId="1" applyNumberFormat="1" applyFont="1" applyFill="1" applyBorder="1" applyAlignment="1">
      <alignment horizontal="center" vertical="justify"/>
    </xf>
    <xf numFmtId="0" fontId="1" fillId="2" borderId="0" xfId="0" applyFont="1" applyFill="1" applyBorder="1" applyAlignment="1">
      <alignment wrapText="1"/>
    </xf>
    <xf numFmtId="0" fontId="9" fillId="3" borderId="2" xfId="0" applyFont="1" applyFill="1" applyBorder="1" applyAlignment="1">
      <alignment horizontal="center" wrapText="1"/>
    </xf>
    <xf numFmtId="0" fontId="13" fillId="3" borderId="2" xfId="1" applyFont="1" applyFill="1" applyBorder="1" applyAlignment="1">
      <alignment horizontal="center" vertical="center"/>
    </xf>
    <xf numFmtId="0" fontId="1" fillId="3" borderId="2" xfId="0" applyFont="1" applyFill="1" applyBorder="1" applyAlignment="1">
      <alignment horizontal="center" vertical="justify"/>
    </xf>
    <xf numFmtId="14" fontId="1" fillId="3" borderId="2" xfId="0" applyNumberFormat="1" applyFont="1" applyFill="1" applyBorder="1" applyAlignment="1">
      <alignment horizontal="center" vertical="center"/>
    </xf>
    <xf numFmtId="0" fontId="13" fillId="3" borderId="2" xfId="1" applyFont="1" applyFill="1" applyBorder="1" applyAlignment="1">
      <alignment horizontal="center" vertical="justify"/>
    </xf>
    <xf numFmtId="0" fontId="9" fillId="0" borderId="0" xfId="0" applyFont="1" applyAlignment="1">
      <alignment horizontal="center"/>
    </xf>
    <xf numFmtId="0" fontId="9" fillId="0" borderId="0" xfId="0" applyFont="1" applyAlignment="1">
      <alignment vertical="center" wrapText="1"/>
    </xf>
    <xf numFmtId="0" fontId="1" fillId="3" borderId="2" xfId="0" applyFont="1" applyFill="1" applyBorder="1" applyAlignment="1">
      <alignment vertical="center" wrapText="1"/>
    </xf>
    <xf numFmtId="4" fontId="1" fillId="3" borderId="2" xfId="0" applyNumberFormat="1" applyFont="1" applyFill="1" applyBorder="1" applyAlignment="1">
      <alignment vertical="center" wrapText="1"/>
    </xf>
    <xf numFmtId="0" fontId="9" fillId="3" borderId="2" xfId="0" applyFont="1" applyFill="1" applyBorder="1" applyAlignment="1">
      <alignment horizontal="center" vertical="justify" wrapText="1"/>
    </xf>
    <xf numFmtId="14" fontId="9" fillId="3" borderId="2" xfId="0" applyNumberFormat="1" applyFont="1" applyFill="1" applyBorder="1" applyAlignment="1">
      <alignment horizontal="center" vertical="center"/>
    </xf>
    <xf numFmtId="0" fontId="1" fillId="0" borderId="0" xfId="0" applyFont="1" applyAlignment="1">
      <alignment horizontal="left"/>
    </xf>
    <xf numFmtId="0" fontId="14" fillId="0" borderId="0" xfId="0" applyFont="1"/>
    <xf numFmtId="0" fontId="14" fillId="0" borderId="0" xfId="0" applyFont="1" applyAlignment="1">
      <alignment vertical="center" wrapText="1"/>
    </xf>
    <xf numFmtId="0" fontId="14" fillId="0" borderId="0" xfId="0" applyFont="1" applyAlignment="1">
      <alignment horizontal="center"/>
    </xf>
    <xf numFmtId="0" fontId="14" fillId="0" borderId="0" xfId="0" applyFont="1" applyAlignment="1">
      <alignment vertical="center"/>
    </xf>
    <xf numFmtId="0" fontId="14" fillId="0" borderId="0" xfId="0" applyFont="1" applyAlignment="1">
      <alignment horizontal="left"/>
    </xf>
    <xf numFmtId="0" fontId="1"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9" fillId="3" borderId="7" xfId="0" applyFont="1" applyFill="1" applyBorder="1" applyAlignment="1">
      <alignment horizontal="center" vertical="center" wrapText="1"/>
    </xf>
    <xf numFmtId="165" fontId="9" fillId="3" borderId="2" xfId="2" applyFont="1" applyFill="1" applyBorder="1" applyAlignment="1">
      <alignment horizontal="center" vertical="center" wrapText="1"/>
    </xf>
    <xf numFmtId="165" fontId="9" fillId="3" borderId="2" xfId="2" applyFont="1" applyFill="1" applyBorder="1" applyAlignment="1">
      <alignment horizontal="center"/>
    </xf>
    <xf numFmtId="165" fontId="1" fillId="3" borderId="2" xfId="2" applyFont="1" applyFill="1" applyBorder="1" applyAlignment="1">
      <alignment vertical="center" wrapText="1"/>
    </xf>
    <xf numFmtId="165" fontId="1" fillId="3" borderId="2" xfId="2" applyFont="1" applyFill="1" applyBorder="1" applyAlignment="1">
      <alignment horizontal="center" vertical="center" wrapText="1"/>
    </xf>
    <xf numFmtId="165" fontId="2" fillId="3" borderId="2" xfId="2" applyFont="1" applyFill="1" applyBorder="1" applyAlignment="1">
      <alignment horizontal="center" vertical="center"/>
    </xf>
    <xf numFmtId="0" fontId="1" fillId="3" borderId="2" xfId="1" applyFont="1" applyFill="1" applyBorder="1" applyAlignment="1">
      <alignment horizontal="center" vertical="center" wrapText="1"/>
    </xf>
    <xf numFmtId="165" fontId="1" fillId="3" borderId="2" xfId="2" applyFont="1" applyFill="1" applyBorder="1" applyAlignment="1">
      <alignment horizontal="center" vertical="center"/>
    </xf>
    <xf numFmtId="166" fontId="1" fillId="3" borderId="2" xfId="0" applyNumberFormat="1" applyFont="1" applyFill="1" applyBorder="1" applyAlignment="1">
      <alignment horizontal="center" vertical="center" wrapText="1"/>
    </xf>
    <xf numFmtId="167" fontId="1" fillId="3" borderId="2" xfId="0" applyNumberFormat="1" applyFont="1" applyFill="1" applyBorder="1" applyAlignment="1">
      <alignment horizontal="center" vertical="center" wrapText="1"/>
    </xf>
    <xf numFmtId="167" fontId="1" fillId="3" borderId="2" xfId="0" applyNumberFormat="1" applyFont="1" applyFill="1" applyBorder="1" applyAlignment="1">
      <alignment horizontal="right" vertical="center" wrapText="1"/>
    </xf>
    <xf numFmtId="166" fontId="9" fillId="3" borderId="2" xfId="0" applyNumberFormat="1" applyFont="1" applyFill="1" applyBorder="1" applyAlignment="1">
      <alignment horizontal="center" vertical="center" wrapText="1"/>
    </xf>
    <xf numFmtId="166" fontId="1" fillId="3" borderId="2" xfId="0" applyNumberFormat="1" applyFont="1" applyFill="1" applyBorder="1" applyAlignment="1">
      <alignment horizontal="center" vertical="center"/>
    </xf>
    <xf numFmtId="0" fontId="1" fillId="3" borderId="7" xfId="0" applyFont="1" applyFill="1" applyBorder="1" applyAlignment="1">
      <alignment vertical="center" wrapText="1"/>
    </xf>
    <xf numFmtId="0" fontId="1" fillId="3" borderId="4" xfId="0" applyFont="1" applyFill="1" applyBorder="1" applyAlignment="1">
      <alignment vertical="center" wrapText="1"/>
    </xf>
    <xf numFmtId="167" fontId="1" fillId="3" borderId="2" xfId="0" applyNumberFormat="1" applyFont="1" applyFill="1" applyBorder="1" applyAlignment="1">
      <alignment vertical="center" wrapText="1"/>
    </xf>
    <xf numFmtId="166" fontId="1" fillId="3" borderId="2" xfId="0" applyNumberFormat="1" applyFont="1" applyFill="1" applyBorder="1" applyAlignment="1">
      <alignment vertical="center" wrapText="1"/>
    </xf>
    <xf numFmtId="167" fontId="9" fillId="3" borderId="2" xfId="0" applyNumberFormat="1" applyFont="1" applyFill="1" applyBorder="1" applyAlignment="1">
      <alignment horizontal="center"/>
    </xf>
    <xf numFmtId="164" fontId="9" fillId="3"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164" fontId="9" fillId="3" borderId="2" xfId="0" applyNumberFormat="1" applyFont="1" applyFill="1" applyBorder="1" applyAlignment="1">
      <alignment horizontal="center"/>
    </xf>
    <xf numFmtId="167" fontId="9" fillId="3" borderId="2" xfId="0" applyNumberFormat="1" applyFont="1" applyFill="1" applyBorder="1" applyAlignment="1">
      <alignment horizontal="center" vertical="center" wrapText="1"/>
    </xf>
    <xf numFmtId="167" fontId="9" fillId="3" borderId="2" xfId="0" quotePrefix="1" applyNumberFormat="1" applyFont="1" applyFill="1" applyBorder="1" applyAlignment="1">
      <alignment horizontal="center" vertical="center" wrapText="1"/>
    </xf>
    <xf numFmtId="166" fontId="9" fillId="3" borderId="2" xfId="0" applyNumberFormat="1" applyFont="1" applyFill="1" applyBorder="1" applyAlignment="1">
      <alignment horizontal="center"/>
    </xf>
    <xf numFmtId="0" fontId="6" fillId="3" borderId="2" xfId="1" applyFill="1" applyBorder="1" applyAlignment="1">
      <alignment horizontal="center" vertical="center" wrapText="1"/>
    </xf>
    <xf numFmtId="0" fontId="1" fillId="3" borderId="2" xfId="0"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0" fontId="6" fillId="3" borderId="2" xfId="1" applyFill="1" applyBorder="1" applyAlignment="1">
      <alignment horizontal="center" vertical="center" wrapText="1"/>
    </xf>
    <xf numFmtId="0" fontId="1" fillId="3" borderId="2" xfId="0" applyFont="1" applyFill="1" applyBorder="1" applyAlignment="1">
      <alignment horizontal="center" vertical="center" wrapText="1"/>
    </xf>
    <xf numFmtId="0" fontId="6" fillId="3" borderId="2" xfId="1" applyFill="1" applyBorder="1" applyAlignment="1">
      <alignment horizontal="center" vertical="center" wrapText="1"/>
    </xf>
    <xf numFmtId="169" fontId="1" fillId="3" borderId="2" xfId="0" applyNumberFormat="1" applyFont="1" applyFill="1" applyBorder="1" applyAlignment="1">
      <alignment horizontal="center" vertical="center" wrapText="1"/>
    </xf>
    <xf numFmtId="169" fontId="1" fillId="3" borderId="2" xfId="0" applyNumberFormat="1" applyFont="1" applyFill="1" applyBorder="1" applyAlignment="1">
      <alignment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xf>
    <xf numFmtId="0" fontId="9" fillId="0" borderId="0" xfId="0" applyFont="1" applyFill="1" applyBorder="1" applyAlignment="1">
      <alignment horizontal="center" vertical="center" wrapText="1"/>
    </xf>
    <xf numFmtId="165" fontId="9" fillId="0" borderId="0" xfId="2"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67" fontId="9" fillId="0" borderId="0" xfId="0" applyNumberFormat="1" applyFont="1" applyFill="1" applyBorder="1" applyAlignment="1">
      <alignment horizontal="center" vertical="center" wrapText="1"/>
    </xf>
    <xf numFmtId="168" fontId="9" fillId="0" borderId="0" xfId="0" applyNumberFormat="1" applyFont="1" applyFill="1" applyBorder="1" applyAlignment="1">
      <alignment horizontal="center" vertical="center" wrapText="1"/>
    </xf>
    <xf numFmtId="0" fontId="6" fillId="0" borderId="0" xfId="1" applyFill="1" applyBorder="1" applyAlignment="1">
      <alignment horizontal="center" vertical="center" wrapText="1"/>
    </xf>
    <xf numFmtId="0" fontId="0" fillId="0" borderId="0" xfId="0" applyFill="1" applyAlignment="1">
      <alignment vertical="center" wrapText="1"/>
    </xf>
    <xf numFmtId="0" fontId="0" fillId="0" borderId="0" xfId="0" applyFill="1"/>
    <xf numFmtId="0" fontId="1" fillId="0" borderId="0" xfId="0" applyFont="1" applyFill="1" applyAlignment="1">
      <alignment horizontal="center" vertical="center" wrapText="1"/>
    </xf>
    <xf numFmtId="0" fontId="1" fillId="0" borderId="0" xfId="0" applyFont="1" applyFill="1" applyAlignment="1">
      <alignment wrapText="1"/>
    </xf>
    <xf numFmtId="0" fontId="6" fillId="3" borderId="2" xfId="1" applyFill="1" applyBorder="1" applyAlignment="1">
      <alignment horizontal="center" vertical="center" wrapText="1"/>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2" xfId="0" applyFont="1" applyFill="1" applyBorder="1" applyAlignment="1">
      <alignment horizontal="center" vertical="center" wrapText="1"/>
    </xf>
    <xf numFmtId="165" fontId="1" fillId="3" borderId="12" xfId="2"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0" xfId="0" applyFont="1" applyAlignment="1">
      <alignment horizontal="center" wrapText="1"/>
    </xf>
    <xf numFmtId="0" fontId="1" fillId="0" borderId="1" xfId="0" applyFont="1" applyFill="1" applyBorder="1" applyAlignment="1"/>
    <xf numFmtId="0" fontId="0" fillId="0" borderId="0" xfId="0" applyFill="1" applyAlignment="1">
      <alignment horizontal="center"/>
    </xf>
    <xf numFmtId="0" fontId="1" fillId="0" borderId="0" xfId="0" applyFont="1" applyFill="1" applyAlignment="1">
      <alignment horizontal="center"/>
    </xf>
    <xf numFmtId="0" fontId="14" fillId="0" borderId="0" xfId="0" applyFont="1" applyFill="1" applyAlignment="1">
      <alignment horizontal="center"/>
    </xf>
    <xf numFmtId="0" fontId="1" fillId="4" borderId="1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0" fillId="0" borderId="14" xfId="0" applyBorder="1" applyAlignment="1">
      <alignment horizontal="center" vertical="center" wrapText="1"/>
    </xf>
    <xf numFmtId="0" fontId="1" fillId="0" borderId="14" xfId="0" applyFont="1" applyBorder="1" applyAlignment="1">
      <alignment horizontal="center" vertical="center" wrapText="1"/>
    </xf>
    <xf numFmtId="0" fontId="9" fillId="0" borderId="14" xfId="0" applyFont="1" applyBorder="1" applyAlignment="1">
      <alignment vertical="center" wrapText="1"/>
    </xf>
    <xf numFmtId="0" fontId="1" fillId="0" borderId="14" xfId="0" applyFont="1" applyFill="1" applyBorder="1" applyAlignment="1">
      <alignment vertical="center" wrapText="1"/>
    </xf>
    <xf numFmtId="0" fontId="0" fillId="0" borderId="16"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1" fillId="0" borderId="15" xfId="0" applyFont="1" applyFill="1" applyBorder="1" applyAlignment="1">
      <alignment horizontal="center" vertical="center" wrapText="1"/>
    </xf>
    <xf numFmtId="165" fontId="17" fillId="0" borderId="14" xfId="3" applyFont="1" applyBorder="1" applyAlignment="1">
      <alignment vertical="center"/>
    </xf>
    <xf numFmtId="0" fontId="9" fillId="0" borderId="15" xfId="0" applyFont="1" applyBorder="1" applyAlignment="1">
      <alignment vertical="center" wrapText="1"/>
    </xf>
    <xf numFmtId="170" fontId="1" fillId="0" borderId="14" xfId="0" applyNumberFormat="1" applyFont="1" applyBorder="1" applyAlignment="1">
      <alignment horizontal="center" vertical="center"/>
    </xf>
    <xf numFmtId="165" fontId="9" fillId="0" borderId="14" xfId="0" applyNumberFormat="1" applyFont="1" applyFill="1" applyBorder="1" applyAlignment="1">
      <alignment horizontal="center" vertical="center"/>
    </xf>
    <xf numFmtId="165" fontId="1" fillId="0" borderId="14" xfId="3" applyFont="1" applyBorder="1" applyAlignment="1">
      <alignment vertical="center"/>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xf>
    <xf numFmtId="165" fontId="1" fillId="0" borderId="14" xfId="3" applyFont="1" applyBorder="1" applyAlignment="1">
      <alignment horizontal="center" vertical="center" wrapText="1"/>
    </xf>
    <xf numFmtId="0" fontId="9" fillId="0" borderId="16" xfId="0" applyFont="1" applyBorder="1" applyAlignment="1">
      <alignment vertical="center" wrapText="1"/>
    </xf>
    <xf numFmtId="165" fontId="9" fillId="0" borderId="14" xfId="0" applyNumberFormat="1" applyFont="1" applyBorder="1" applyAlignment="1">
      <alignment horizontal="center" vertical="center"/>
    </xf>
    <xf numFmtId="170" fontId="1" fillId="0" borderId="19" xfId="0" applyNumberFormat="1" applyFont="1" applyBorder="1" applyAlignment="1">
      <alignment horizontal="center" vertical="center"/>
    </xf>
    <xf numFmtId="170" fontId="1" fillId="0" borderId="19"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2" fillId="0" borderId="20" xfId="0" applyFont="1" applyFill="1" applyBorder="1" applyAlignment="1">
      <alignment horizontal="center" vertical="center" wrapText="1"/>
    </xf>
    <xf numFmtId="0" fontId="9" fillId="0" borderId="14" xfId="0" applyFont="1" applyBorder="1" applyAlignment="1">
      <alignment horizontal="center" vertical="center"/>
    </xf>
    <xf numFmtId="165" fontId="1" fillId="0" borderId="14" xfId="3" applyFont="1" applyFill="1" applyBorder="1" applyAlignment="1">
      <alignment vertical="center"/>
    </xf>
    <xf numFmtId="0" fontId="1" fillId="4" borderId="14" xfId="0" applyFont="1" applyFill="1" applyBorder="1" applyAlignment="1">
      <alignment vertical="center" wrapText="1"/>
    </xf>
    <xf numFmtId="170" fontId="1" fillId="0" borderId="14" xfId="0" applyNumberFormat="1" applyFont="1" applyFill="1" applyBorder="1" applyAlignment="1">
      <alignment horizontal="center" vertical="center"/>
    </xf>
    <xf numFmtId="0" fontId="2" fillId="0" borderId="21" xfId="0" applyFont="1" applyFill="1" applyBorder="1" applyAlignment="1">
      <alignment horizontal="center" vertical="center" wrapText="1"/>
    </xf>
    <xf numFmtId="0" fontId="17" fillId="0" borderId="14" xfId="0" applyFont="1" applyFill="1" applyBorder="1" applyAlignment="1">
      <alignment vertical="center" wrapText="1"/>
    </xf>
    <xf numFmtId="0" fontId="17" fillId="0" borderId="14" xfId="0" applyFont="1" applyFill="1" applyBorder="1" applyAlignment="1">
      <alignment horizontal="justify" vertical="center" wrapText="1"/>
    </xf>
    <xf numFmtId="0" fontId="17" fillId="0" borderId="14" xfId="0" applyFont="1" applyFill="1" applyBorder="1" applyAlignment="1">
      <alignment horizontal="justify" wrapText="1"/>
    </xf>
    <xf numFmtId="0" fontId="17" fillId="0" borderId="14" xfId="0" applyFont="1" applyFill="1" applyBorder="1" applyAlignment="1">
      <alignment horizontal="left" vertical="center" wrapText="1"/>
    </xf>
    <xf numFmtId="165" fontId="9" fillId="0" borderId="15" xfId="0" applyNumberFormat="1" applyFont="1" applyBorder="1" applyAlignment="1">
      <alignment horizontal="center" vertical="center"/>
    </xf>
    <xf numFmtId="0" fontId="1" fillId="5" borderId="14" xfId="0" applyFont="1" applyFill="1" applyBorder="1" applyAlignment="1">
      <alignment horizontal="center" vertical="center" wrapText="1"/>
    </xf>
    <xf numFmtId="167" fontId="9"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3" borderId="2" xfId="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6" fillId="3" borderId="2" xfId="1" applyFill="1" applyBorder="1" applyAlignment="1">
      <alignment horizontal="center" vertical="center" wrapText="1"/>
    </xf>
    <xf numFmtId="0" fontId="9" fillId="6"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6" fillId="7" borderId="2" xfId="1" applyFill="1" applyBorder="1" applyAlignment="1">
      <alignment horizontal="center" vertical="center" wrapText="1"/>
    </xf>
    <xf numFmtId="0" fontId="18" fillId="3" borderId="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0" fillId="8" borderId="14" xfId="0" applyFill="1" applyBorder="1" applyAlignment="1">
      <alignment horizontal="center" vertical="center" wrapText="1"/>
    </xf>
    <xf numFmtId="0" fontId="9" fillId="8" borderId="14" xfId="0" applyFont="1" applyFill="1" applyBorder="1" applyAlignment="1">
      <alignment vertical="center" wrapText="1"/>
    </xf>
    <xf numFmtId="0" fontId="6" fillId="8" borderId="15" xfId="1" applyFill="1" applyBorder="1" applyAlignment="1">
      <alignment horizontal="center" vertical="center"/>
    </xf>
    <xf numFmtId="0" fontId="1" fillId="8" borderId="14" xfId="0" applyFont="1" applyFill="1" applyBorder="1" applyAlignment="1">
      <alignment vertical="center" wrapText="1"/>
    </xf>
    <xf numFmtId="0" fontId="17" fillId="8" borderId="14" xfId="0" applyFont="1" applyFill="1" applyBorder="1" applyAlignment="1">
      <alignment vertical="center" wrapText="1"/>
    </xf>
    <xf numFmtId="0" fontId="17" fillId="8" borderId="14" xfId="0" applyFont="1" applyFill="1" applyBorder="1" applyAlignment="1">
      <alignment horizontal="justify" vertical="center" wrapText="1"/>
    </xf>
    <xf numFmtId="0" fontId="17" fillId="8" borderId="14" xfId="0" applyFont="1" applyFill="1" applyBorder="1" applyAlignment="1">
      <alignment horizontal="justify" wrapText="1"/>
    </xf>
    <xf numFmtId="0" fontId="17" fillId="8" borderId="14"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3" fillId="9" borderId="2" xfId="1" applyFont="1" applyFill="1" applyBorder="1" applyAlignment="1">
      <alignment horizontal="center" vertical="center" wrapText="1"/>
    </xf>
    <xf numFmtId="0" fontId="6" fillId="9" borderId="2" xfId="1" applyFill="1" applyBorder="1" applyAlignment="1">
      <alignment horizontal="center" vertical="center" wrapText="1"/>
    </xf>
    <xf numFmtId="0" fontId="1" fillId="9" borderId="2" xfId="0" applyFont="1" applyFill="1" applyBorder="1" applyAlignment="1">
      <alignment vertical="center" wrapText="1"/>
    </xf>
    <xf numFmtId="0" fontId="9" fillId="6" borderId="2" xfId="0" applyFont="1" applyFill="1" applyBorder="1" applyAlignment="1">
      <alignment vertical="center" wrapText="1"/>
    </xf>
    <xf numFmtId="0" fontId="9" fillId="3" borderId="2" xfId="0" applyFont="1" applyFill="1" applyBorder="1" applyAlignment="1">
      <alignment vertical="center" wrapText="1"/>
    </xf>
    <xf numFmtId="0" fontId="6" fillId="3" borderId="2" xfId="1" applyFill="1" applyBorder="1" applyAlignment="1">
      <alignment vertical="center" wrapText="1"/>
    </xf>
    <xf numFmtId="167" fontId="9" fillId="3" borderId="2" xfId="0" applyNumberFormat="1" applyFont="1" applyFill="1" applyBorder="1" applyAlignment="1">
      <alignment vertical="center" wrapText="1"/>
    </xf>
    <xf numFmtId="14" fontId="9" fillId="3" borderId="2" xfId="0" applyNumberFormat="1" applyFont="1" applyFill="1" applyBorder="1" applyAlignment="1">
      <alignment vertical="center" wrapText="1"/>
    </xf>
    <xf numFmtId="0" fontId="10" fillId="3" borderId="2" xfId="1" applyFont="1" applyFill="1" applyBorder="1" applyAlignment="1">
      <alignment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4" fillId="0" borderId="0" xfId="0" applyFont="1" applyAlignment="1">
      <alignment horizontal="left" vertical="center"/>
    </xf>
    <xf numFmtId="0" fontId="1" fillId="2" borderId="0" xfId="0" applyFont="1" applyFill="1" applyBorder="1" applyAlignment="1">
      <alignment horizontal="center"/>
    </xf>
    <xf numFmtId="0" fontId="1" fillId="2" borderId="1" xfId="0" applyFont="1" applyFill="1" applyBorder="1" applyAlignment="1">
      <alignment horizontal="center"/>
    </xf>
    <xf numFmtId="0" fontId="1" fillId="3" borderId="2" xfId="0" applyFont="1" applyFill="1" applyBorder="1" applyAlignment="1">
      <alignment horizontal="center" vertical="center" wrapText="1"/>
    </xf>
    <xf numFmtId="165" fontId="9" fillId="3" borderId="7" xfId="2" applyFont="1" applyFill="1" applyBorder="1" applyAlignment="1">
      <alignment horizontal="center" vertical="center" wrapText="1"/>
    </xf>
    <xf numFmtId="165" fontId="9" fillId="3" borderId="8" xfId="2" applyFont="1" applyFill="1" applyBorder="1" applyAlignment="1">
      <alignment horizontal="center" vertical="center" wrapText="1"/>
    </xf>
    <xf numFmtId="165" fontId="9" fillId="3" borderId="4" xfId="2"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6" fillId="3" borderId="7" xfId="1" applyFill="1" applyBorder="1" applyAlignment="1">
      <alignment horizontal="center" vertical="center" wrapText="1"/>
    </xf>
    <xf numFmtId="0" fontId="6" fillId="3" borderId="8" xfId="1" applyFill="1" applyBorder="1" applyAlignment="1">
      <alignment horizontal="center" vertical="center" wrapText="1"/>
    </xf>
    <xf numFmtId="0" fontId="6" fillId="3" borderId="4" xfId="1" applyFill="1" applyBorder="1" applyAlignment="1">
      <alignment horizontal="center" vertical="center" wrapText="1"/>
    </xf>
    <xf numFmtId="168" fontId="9" fillId="3" borderId="7" xfId="0" applyNumberFormat="1" applyFont="1" applyFill="1" applyBorder="1" applyAlignment="1">
      <alignment horizontal="center" vertical="center" wrapText="1"/>
    </xf>
    <xf numFmtId="168" fontId="9" fillId="3" borderId="8" xfId="0" applyNumberFormat="1" applyFont="1" applyFill="1" applyBorder="1" applyAlignment="1">
      <alignment horizontal="center" vertical="center" wrapText="1"/>
    </xf>
    <xf numFmtId="168" fontId="9" fillId="3" borderId="4" xfId="0" applyNumberFormat="1" applyFont="1" applyFill="1" applyBorder="1" applyAlignment="1">
      <alignment horizontal="center" vertical="center" wrapText="1"/>
    </xf>
    <xf numFmtId="169" fontId="9" fillId="3" borderId="7" xfId="0" applyNumberFormat="1" applyFont="1" applyFill="1" applyBorder="1" applyAlignment="1">
      <alignment horizontal="center" vertical="center" wrapText="1"/>
    </xf>
    <xf numFmtId="169" fontId="9" fillId="3" borderId="8" xfId="0" applyNumberFormat="1" applyFont="1" applyFill="1" applyBorder="1" applyAlignment="1">
      <alignment horizontal="center" vertical="center" wrapText="1"/>
    </xf>
    <xf numFmtId="169" fontId="9" fillId="3" borderId="4" xfId="0" applyNumberFormat="1" applyFont="1" applyFill="1" applyBorder="1" applyAlignment="1">
      <alignment horizontal="center" vertical="center" wrapText="1"/>
    </xf>
    <xf numFmtId="166" fontId="9" fillId="3" borderId="7" xfId="0" applyNumberFormat="1" applyFont="1" applyFill="1" applyBorder="1" applyAlignment="1">
      <alignment horizontal="center" vertical="center" wrapText="1"/>
    </xf>
    <xf numFmtId="166" fontId="9" fillId="3" borderId="8" xfId="0" applyNumberFormat="1" applyFont="1" applyFill="1" applyBorder="1" applyAlignment="1">
      <alignment horizontal="center" vertical="center" wrapText="1"/>
    </xf>
    <xf numFmtId="166" fontId="9" fillId="3" borderId="4" xfId="0" applyNumberFormat="1" applyFont="1" applyFill="1" applyBorder="1" applyAlignment="1">
      <alignment horizontal="center" vertical="center" wrapText="1"/>
    </xf>
    <xf numFmtId="167" fontId="9" fillId="3" borderId="7" xfId="0" applyNumberFormat="1" applyFont="1" applyFill="1" applyBorder="1" applyAlignment="1">
      <alignment horizontal="center" vertical="center" wrapText="1"/>
    </xf>
    <xf numFmtId="167" fontId="9" fillId="3" borderId="8" xfId="0" applyNumberFormat="1" applyFont="1" applyFill="1" applyBorder="1" applyAlignment="1">
      <alignment horizontal="center" vertical="center" wrapText="1"/>
    </xf>
    <xf numFmtId="167" fontId="9" fillId="3" borderId="4" xfId="0" applyNumberFormat="1" applyFont="1" applyFill="1" applyBorder="1" applyAlignment="1">
      <alignment horizontal="center" vertical="center" wrapText="1"/>
    </xf>
    <xf numFmtId="4" fontId="9" fillId="3" borderId="7" xfId="0" applyNumberFormat="1" applyFont="1" applyFill="1" applyBorder="1" applyAlignment="1">
      <alignment horizontal="center" vertical="center" wrapText="1"/>
    </xf>
    <xf numFmtId="4" fontId="9" fillId="3" borderId="8" xfId="0" applyNumberFormat="1" applyFont="1" applyFill="1" applyBorder="1" applyAlignment="1">
      <alignment horizontal="center" vertical="center" wrapText="1"/>
    </xf>
    <xf numFmtId="4" fontId="9" fillId="3" borderId="4"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4" fontId="1" fillId="3" borderId="7" xfId="0" applyNumberFormat="1" applyFont="1" applyFill="1" applyBorder="1" applyAlignment="1">
      <alignment horizontal="center" vertical="center" wrapText="1"/>
    </xf>
    <xf numFmtId="4" fontId="1" fillId="3" borderId="8" xfId="0" applyNumberFormat="1" applyFont="1" applyFill="1" applyBorder="1" applyAlignment="1">
      <alignment horizontal="center" vertical="center" wrapText="1"/>
    </xf>
    <xf numFmtId="4" fontId="1" fillId="3" borderId="4"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 xfId="0" applyFont="1" applyFill="1" applyBorder="1" applyAlignment="1">
      <alignment horizontal="center" vertical="center" wrapText="1"/>
    </xf>
    <xf numFmtId="14" fontId="1" fillId="3" borderId="7" xfId="0" applyNumberFormat="1" applyFont="1" applyFill="1" applyBorder="1" applyAlignment="1">
      <alignment horizontal="center" vertical="center" wrapText="1"/>
    </xf>
    <xf numFmtId="14" fontId="1" fillId="3" borderId="8"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8" xfId="1" applyFont="1" applyFill="1" applyBorder="1" applyAlignment="1">
      <alignment horizontal="center" vertical="center" wrapText="1"/>
    </xf>
    <xf numFmtId="0" fontId="13" fillId="3" borderId="4" xfId="1" applyFont="1" applyFill="1" applyBorder="1" applyAlignment="1">
      <alignment horizontal="center" vertical="center" wrapText="1"/>
    </xf>
    <xf numFmtId="167" fontId="1" fillId="3" borderId="7" xfId="0" applyNumberFormat="1" applyFont="1" applyFill="1" applyBorder="1" applyAlignment="1">
      <alignment horizontal="center" vertical="center" wrapText="1"/>
    </xf>
    <xf numFmtId="167" fontId="1" fillId="3" borderId="8" xfId="0" applyNumberFormat="1" applyFont="1" applyFill="1" applyBorder="1" applyAlignment="1">
      <alignment horizontal="center" vertical="center" wrapText="1"/>
    </xf>
    <xf numFmtId="167" fontId="1" fillId="3" borderId="4" xfId="0" applyNumberFormat="1" applyFont="1" applyFill="1" applyBorder="1" applyAlignment="1">
      <alignment horizontal="center" vertical="center" wrapText="1"/>
    </xf>
    <xf numFmtId="169" fontId="1" fillId="3" borderId="7" xfId="0" applyNumberFormat="1" applyFont="1" applyFill="1" applyBorder="1" applyAlignment="1">
      <alignment horizontal="center" vertical="center" wrapText="1"/>
    </xf>
    <xf numFmtId="169" fontId="1" fillId="3" borderId="8" xfId="0" applyNumberFormat="1" applyFont="1" applyFill="1" applyBorder="1" applyAlignment="1">
      <alignment horizontal="center" vertical="center" wrapText="1"/>
    </xf>
    <xf numFmtId="169" fontId="1" fillId="3" borderId="4" xfId="0" applyNumberFormat="1"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4" xfId="0" applyFont="1" applyFill="1" applyBorder="1" applyAlignment="1">
      <alignment horizontal="center" vertical="center"/>
    </xf>
    <xf numFmtId="166" fontId="1" fillId="3" borderId="7" xfId="0" applyNumberFormat="1" applyFont="1" applyFill="1" applyBorder="1" applyAlignment="1">
      <alignment horizontal="center" vertical="center" wrapText="1"/>
    </xf>
    <xf numFmtId="166" fontId="1" fillId="3" borderId="8" xfId="0" applyNumberFormat="1" applyFont="1" applyFill="1" applyBorder="1" applyAlignment="1">
      <alignment horizontal="center" vertical="center" wrapText="1"/>
    </xf>
    <xf numFmtId="166" fontId="1" fillId="3" borderId="4" xfId="0" applyNumberFormat="1"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167" fontId="9"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167" fontId="9" fillId="3" borderId="2" xfId="0" applyNumberFormat="1" applyFont="1" applyFill="1" applyBorder="1" applyAlignment="1">
      <alignment horizontal="center"/>
    </xf>
    <xf numFmtId="0" fontId="1" fillId="2" borderId="13" xfId="0" applyFont="1" applyFill="1" applyBorder="1" applyAlignment="1">
      <alignment horizontal="center"/>
    </xf>
    <xf numFmtId="0" fontId="1" fillId="3" borderId="9" xfId="0" applyFont="1" applyFill="1" applyBorder="1" applyAlignment="1">
      <alignment horizontal="center" vertical="center" wrapText="1"/>
    </xf>
    <xf numFmtId="0" fontId="6" fillId="3" borderId="9" xfId="1" applyFill="1" applyBorder="1" applyAlignment="1">
      <alignment horizontal="center" vertical="center" wrapText="1"/>
    </xf>
    <xf numFmtId="0" fontId="1" fillId="3" borderId="9" xfId="0" applyFont="1" applyFill="1" applyBorder="1" applyAlignment="1">
      <alignment horizontal="center" vertical="center"/>
    </xf>
    <xf numFmtId="166" fontId="1" fillId="3" borderId="7" xfId="0" applyNumberFormat="1" applyFont="1" applyFill="1" applyBorder="1" applyAlignment="1">
      <alignment horizontal="center" vertical="center"/>
    </xf>
    <xf numFmtId="166" fontId="1" fillId="3" borderId="9" xfId="0" applyNumberFormat="1" applyFont="1" applyFill="1" applyBorder="1" applyAlignment="1">
      <alignment horizontal="center" vertical="center"/>
    </xf>
    <xf numFmtId="0" fontId="16" fillId="3" borderId="7" xfId="1" applyFont="1" applyFill="1" applyBorder="1" applyAlignment="1">
      <alignment horizontal="center" vertical="center" wrapText="1"/>
    </xf>
    <xf numFmtId="0" fontId="16" fillId="3" borderId="9" xfId="1" applyFont="1" applyFill="1" applyBorder="1" applyAlignment="1">
      <alignment horizontal="center" vertical="center" wrapText="1"/>
    </xf>
    <xf numFmtId="165" fontId="1" fillId="3" borderId="7" xfId="2" applyFont="1" applyFill="1" applyBorder="1" applyAlignment="1">
      <alignment horizontal="center" vertical="center"/>
    </xf>
    <xf numFmtId="165" fontId="1" fillId="3" borderId="9" xfId="2" applyFont="1" applyFill="1" applyBorder="1" applyAlignment="1">
      <alignment horizontal="center" vertical="center"/>
    </xf>
    <xf numFmtId="0" fontId="16" fillId="3" borderId="8"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 fillId="3" borderId="10" xfId="0" applyFont="1" applyFill="1" applyBorder="1" applyAlignment="1">
      <alignment horizontal="center" vertical="justify"/>
    </xf>
    <xf numFmtId="0" fontId="1" fillId="3" borderId="9" xfId="0" applyFont="1" applyFill="1" applyBorder="1" applyAlignment="1">
      <alignment horizontal="center" vertical="justify"/>
    </xf>
    <xf numFmtId="167" fontId="1" fillId="3" borderId="9" xfId="0" applyNumberFormat="1" applyFont="1" applyFill="1" applyBorder="1" applyAlignment="1">
      <alignment horizontal="center" vertical="center" wrapText="1"/>
    </xf>
    <xf numFmtId="166" fontId="1" fillId="3" borderId="8" xfId="0" applyNumberFormat="1" applyFont="1" applyFill="1" applyBorder="1" applyAlignment="1">
      <alignment horizontal="center" vertical="center"/>
    </xf>
    <xf numFmtId="166" fontId="1" fillId="3" borderId="4" xfId="0" applyNumberFormat="1" applyFont="1" applyFill="1" applyBorder="1" applyAlignment="1">
      <alignment horizontal="center" vertical="center"/>
    </xf>
    <xf numFmtId="165" fontId="1" fillId="3" borderId="8" xfId="2" applyFont="1" applyFill="1" applyBorder="1" applyAlignment="1">
      <alignment horizontal="center" vertical="center"/>
    </xf>
    <xf numFmtId="165" fontId="1" fillId="3" borderId="4" xfId="2"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0" fillId="0" borderId="0" xfId="0" applyFill="1" applyAlignment="1">
      <alignment horizontal="center" vertical="center" wrapText="1"/>
    </xf>
    <xf numFmtId="0" fontId="1" fillId="5" borderId="2" xfId="0" applyFont="1" applyFill="1" applyBorder="1" applyAlignment="1">
      <alignment vertical="center" wrapText="1"/>
    </xf>
  </cellXfs>
  <cellStyles count="4">
    <cellStyle name="Hipervínculo" xfId="1" builtinId="8"/>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76200</xdr:rowOff>
    </xdr:from>
    <xdr:to>
      <xdr:col>0</xdr:col>
      <xdr:colOff>1419224</xdr:colOff>
      <xdr:row>0</xdr:row>
      <xdr:rowOff>752475</xdr:rowOff>
    </xdr:to>
    <xdr:pic>
      <xdr:nvPicPr>
        <xdr:cNvPr id="3"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362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1325334</xdr:colOff>
      <xdr:row>0</xdr:row>
      <xdr:rowOff>38099</xdr:rowOff>
    </xdr:from>
    <xdr:to>
      <xdr:col>19</xdr:col>
      <xdr:colOff>1001486</xdr:colOff>
      <xdr:row>0</xdr:row>
      <xdr:rowOff>1104901</xdr:rowOff>
    </xdr:to>
    <xdr:sp macro="" textlink="">
      <xdr:nvSpPr>
        <xdr:cNvPr id="4" name="3 CuadroTexto"/>
        <xdr:cNvSpPr txBox="1"/>
      </xdr:nvSpPr>
      <xdr:spPr>
        <a:xfrm>
          <a:off x="1325334" y="38099"/>
          <a:ext cx="23107652" cy="1066802"/>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XXVIII.</a:t>
          </a:r>
          <a:r>
            <a:rPr lang="es-MX" sz="1100" b="0">
              <a:solidFill>
                <a:schemeClr val="bg1"/>
              </a:solidFill>
              <a:latin typeface="+mn-lt"/>
            </a:rPr>
            <a:t>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a:t>
          </a:r>
        </a:p>
        <a:p>
          <a:endParaRPr lang="es-MX" sz="1100" b="0">
            <a:solidFill>
              <a:schemeClr val="bg1"/>
            </a:solidFill>
            <a:latin typeface="+mn-lt"/>
          </a:endParaRPr>
        </a:p>
        <a:p>
          <a:r>
            <a:rPr lang="es-MX" sz="1100" b="0">
              <a:solidFill>
                <a:schemeClr val="bg1"/>
              </a:solidFill>
            </a:rPr>
            <a:t>Resultados de procedimientos de adjudicación directa realizados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0</xdr:row>
      <xdr:rowOff>76200</xdr:rowOff>
    </xdr:from>
    <xdr:to>
      <xdr:col>0</xdr:col>
      <xdr:colOff>1419224</xdr:colOff>
      <xdr:row>0</xdr:row>
      <xdr:rowOff>752475</xdr:rowOff>
    </xdr:to>
    <xdr:pic>
      <xdr:nvPicPr>
        <xdr:cNvPr id="2"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276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1325334</xdr:colOff>
      <xdr:row>0</xdr:row>
      <xdr:rowOff>38099</xdr:rowOff>
    </xdr:from>
    <xdr:to>
      <xdr:col>19</xdr:col>
      <xdr:colOff>1001486</xdr:colOff>
      <xdr:row>0</xdr:row>
      <xdr:rowOff>1104901</xdr:rowOff>
    </xdr:to>
    <xdr:sp macro="" textlink="">
      <xdr:nvSpPr>
        <xdr:cNvPr id="3" name="2 CuadroTexto"/>
        <xdr:cNvSpPr txBox="1"/>
      </xdr:nvSpPr>
      <xdr:spPr>
        <a:xfrm>
          <a:off x="1325334" y="38099"/>
          <a:ext cx="23079077" cy="1066802"/>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XXVIII.</a:t>
          </a:r>
          <a:r>
            <a:rPr lang="es-MX" sz="1100" b="0">
              <a:solidFill>
                <a:schemeClr val="bg1"/>
              </a:solidFill>
              <a:latin typeface="+mn-lt"/>
            </a:rPr>
            <a:t>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a:t>
          </a:r>
        </a:p>
        <a:p>
          <a:endParaRPr lang="es-MX" sz="1100" b="0">
            <a:solidFill>
              <a:schemeClr val="bg1"/>
            </a:solidFill>
            <a:latin typeface="+mn-lt"/>
          </a:endParaRPr>
        </a:p>
        <a:p>
          <a:r>
            <a:rPr lang="es-MX" sz="1100" b="0">
              <a:solidFill>
                <a:schemeClr val="bg1"/>
              </a:solidFill>
            </a:rPr>
            <a:t>Resultados de procedimientos de adjudicación directa realizados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0</xdr:row>
      <xdr:rowOff>76200</xdr:rowOff>
    </xdr:from>
    <xdr:to>
      <xdr:col>0</xdr:col>
      <xdr:colOff>1419224</xdr:colOff>
      <xdr:row>0</xdr:row>
      <xdr:rowOff>752475</xdr:rowOff>
    </xdr:to>
    <xdr:pic>
      <xdr:nvPicPr>
        <xdr:cNvPr id="2"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276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1325334</xdr:colOff>
      <xdr:row>0</xdr:row>
      <xdr:rowOff>38099</xdr:rowOff>
    </xdr:from>
    <xdr:to>
      <xdr:col>19</xdr:col>
      <xdr:colOff>1001486</xdr:colOff>
      <xdr:row>0</xdr:row>
      <xdr:rowOff>1104901</xdr:rowOff>
    </xdr:to>
    <xdr:sp macro="" textlink="">
      <xdr:nvSpPr>
        <xdr:cNvPr id="3" name="2 CuadroTexto"/>
        <xdr:cNvSpPr txBox="1"/>
      </xdr:nvSpPr>
      <xdr:spPr>
        <a:xfrm>
          <a:off x="1325334" y="38099"/>
          <a:ext cx="23079077" cy="1066802"/>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XXVIII.</a:t>
          </a:r>
          <a:r>
            <a:rPr lang="es-MX" sz="1100" b="0">
              <a:solidFill>
                <a:schemeClr val="bg1"/>
              </a:solidFill>
              <a:latin typeface="+mn-lt"/>
            </a:rPr>
            <a:t>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a:t>
          </a:r>
        </a:p>
        <a:p>
          <a:endParaRPr lang="es-MX" sz="1100" b="0">
            <a:solidFill>
              <a:schemeClr val="bg1"/>
            </a:solidFill>
            <a:latin typeface="+mn-lt"/>
          </a:endParaRPr>
        </a:p>
        <a:p>
          <a:r>
            <a:rPr lang="es-MX" sz="1100" b="0">
              <a:solidFill>
                <a:schemeClr val="bg1"/>
              </a:solidFill>
            </a:rPr>
            <a:t>Resultados de procedimientos de adjudicación directa realizados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xdr:colOff>
      <xdr:row>0</xdr:row>
      <xdr:rowOff>76200</xdr:rowOff>
    </xdr:from>
    <xdr:to>
      <xdr:col>0</xdr:col>
      <xdr:colOff>1419224</xdr:colOff>
      <xdr:row>0</xdr:row>
      <xdr:rowOff>752475</xdr:rowOff>
    </xdr:to>
    <xdr:pic>
      <xdr:nvPicPr>
        <xdr:cNvPr id="2"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276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1325334</xdr:colOff>
      <xdr:row>0</xdr:row>
      <xdr:rowOff>38099</xdr:rowOff>
    </xdr:from>
    <xdr:to>
      <xdr:col>19</xdr:col>
      <xdr:colOff>1001486</xdr:colOff>
      <xdr:row>0</xdr:row>
      <xdr:rowOff>1104901</xdr:rowOff>
    </xdr:to>
    <xdr:sp macro="" textlink="">
      <xdr:nvSpPr>
        <xdr:cNvPr id="3" name="2 CuadroTexto"/>
        <xdr:cNvSpPr txBox="1"/>
      </xdr:nvSpPr>
      <xdr:spPr>
        <a:xfrm>
          <a:off x="1325334" y="38099"/>
          <a:ext cx="23079077" cy="1066802"/>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XXVIII.</a:t>
          </a:r>
          <a:r>
            <a:rPr lang="es-MX" sz="1100" b="0">
              <a:solidFill>
                <a:schemeClr val="bg1"/>
              </a:solidFill>
              <a:latin typeface="+mn-lt"/>
            </a:rPr>
            <a:t>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a:t>
          </a:r>
        </a:p>
        <a:p>
          <a:endParaRPr lang="es-MX" sz="1100" b="0">
            <a:solidFill>
              <a:schemeClr val="bg1"/>
            </a:solidFill>
            <a:latin typeface="+mn-lt"/>
          </a:endParaRPr>
        </a:p>
        <a:p>
          <a:r>
            <a:rPr lang="es-MX" sz="1100" b="0">
              <a:solidFill>
                <a:schemeClr val="bg1"/>
              </a:solidFill>
            </a:rPr>
            <a:t>Resultados de procedimientos de adjudicación directa realizados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57149</xdr:colOff>
      <xdr:row>0</xdr:row>
      <xdr:rowOff>76200</xdr:rowOff>
    </xdr:from>
    <xdr:to>
      <xdr:col>0</xdr:col>
      <xdr:colOff>1419224</xdr:colOff>
      <xdr:row>0</xdr:row>
      <xdr:rowOff>752475</xdr:rowOff>
    </xdr:to>
    <xdr:pic>
      <xdr:nvPicPr>
        <xdr:cNvPr id="2"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276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1325334</xdr:colOff>
      <xdr:row>0</xdr:row>
      <xdr:rowOff>38099</xdr:rowOff>
    </xdr:from>
    <xdr:to>
      <xdr:col>19</xdr:col>
      <xdr:colOff>1001486</xdr:colOff>
      <xdr:row>0</xdr:row>
      <xdr:rowOff>1104901</xdr:rowOff>
    </xdr:to>
    <xdr:sp macro="" textlink="">
      <xdr:nvSpPr>
        <xdr:cNvPr id="3" name="2 CuadroTexto"/>
        <xdr:cNvSpPr txBox="1"/>
      </xdr:nvSpPr>
      <xdr:spPr>
        <a:xfrm>
          <a:off x="1325334" y="38099"/>
          <a:ext cx="23079077" cy="1066802"/>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XXVIII.</a:t>
          </a:r>
          <a:r>
            <a:rPr lang="es-MX" sz="1100" b="0">
              <a:solidFill>
                <a:schemeClr val="bg1"/>
              </a:solidFill>
              <a:latin typeface="+mn-lt"/>
            </a:rPr>
            <a:t>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a:t>
          </a:r>
        </a:p>
        <a:p>
          <a:endParaRPr lang="es-MX" sz="1100" b="0">
            <a:solidFill>
              <a:schemeClr val="bg1"/>
            </a:solidFill>
            <a:latin typeface="+mn-lt"/>
          </a:endParaRPr>
        </a:p>
        <a:p>
          <a:r>
            <a:rPr lang="es-MX" sz="1100" b="0">
              <a:solidFill>
                <a:schemeClr val="bg1"/>
              </a:solidFill>
            </a:rPr>
            <a:t>Resultados de procedimientos de adjudicación directa realizados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xdr:colOff>
      <xdr:row>0</xdr:row>
      <xdr:rowOff>76200</xdr:rowOff>
    </xdr:from>
    <xdr:to>
      <xdr:col>0</xdr:col>
      <xdr:colOff>1419224</xdr:colOff>
      <xdr:row>0</xdr:row>
      <xdr:rowOff>752475</xdr:rowOff>
    </xdr:to>
    <xdr:pic>
      <xdr:nvPicPr>
        <xdr:cNvPr id="2"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276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1325334</xdr:colOff>
      <xdr:row>0</xdr:row>
      <xdr:rowOff>38099</xdr:rowOff>
    </xdr:from>
    <xdr:to>
      <xdr:col>19</xdr:col>
      <xdr:colOff>1001486</xdr:colOff>
      <xdr:row>0</xdr:row>
      <xdr:rowOff>1104901</xdr:rowOff>
    </xdr:to>
    <xdr:sp macro="" textlink="">
      <xdr:nvSpPr>
        <xdr:cNvPr id="3" name="2 CuadroTexto"/>
        <xdr:cNvSpPr txBox="1"/>
      </xdr:nvSpPr>
      <xdr:spPr>
        <a:xfrm>
          <a:off x="1325334" y="38099"/>
          <a:ext cx="23079077" cy="1066802"/>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XXVIII.</a:t>
          </a:r>
          <a:r>
            <a:rPr lang="es-MX" sz="1100" b="0">
              <a:solidFill>
                <a:schemeClr val="bg1"/>
              </a:solidFill>
              <a:latin typeface="+mn-lt"/>
            </a:rPr>
            <a:t>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a:t>
          </a:r>
        </a:p>
        <a:p>
          <a:endParaRPr lang="es-MX" sz="1100" b="0">
            <a:solidFill>
              <a:schemeClr val="bg1"/>
            </a:solidFill>
            <a:latin typeface="+mn-lt"/>
          </a:endParaRPr>
        </a:p>
        <a:p>
          <a:r>
            <a:rPr lang="es-MX" sz="1100" b="0">
              <a:solidFill>
                <a:schemeClr val="bg1"/>
              </a:solidFill>
            </a:rPr>
            <a:t>Resultados de procedimientos de adjudicación directa realizados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57149</xdr:colOff>
      <xdr:row>0</xdr:row>
      <xdr:rowOff>76200</xdr:rowOff>
    </xdr:from>
    <xdr:to>
      <xdr:col>0</xdr:col>
      <xdr:colOff>1419224</xdr:colOff>
      <xdr:row>0</xdr:row>
      <xdr:rowOff>752475</xdr:rowOff>
    </xdr:to>
    <xdr:pic>
      <xdr:nvPicPr>
        <xdr:cNvPr id="2"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276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1325334</xdr:colOff>
      <xdr:row>0</xdr:row>
      <xdr:rowOff>38099</xdr:rowOff>
    </xdr:from>
    <xdr:to>
      <xdr:col>19</xdr:col>
      <xdr:colOff>1001486</xdr:colOff>
      <xdr:row>0</xdr:row>
      <xdr:rowOff>1104901</xdr:rowOff>
    </xdr:to>
    <xdr:sp macro="" textlink="">
      <xdr:nvSpPr>
        <xdr:cNvPr id="3" name="2 CuadroTexto"/>
        <xdr:cNvSpPr txBox="1"/>
      </xdr:nvSpPr>
      <xdr:spPr>
        <a:xfrm>
          <a:off x="1325334" y="38099"/>
          <a:ext cx="24822152" cy="1066802"/>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XXVIII.</a:t>
          </a:r>
          <a:r>
            <a:rPr lang="es-MX" sz="1100" b="0">
              <a:solidFill>
                <a:schemeClr val="bg1"/>
              </a:solidFill>
              <a:latin typeface="+mn-lt"/>
            </a:rPr>
            <a:t>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a:t>
          </a:r>
        </a:p>
        <a:p>
          <a:endParaRPr lang="es-MX" sz="1100" b="0">
            <a:solidFill>
              <a:schemeClr val="bg1"/>
            </a:solidFill>
            <a:latin typeface="+mn-lt"/>
          </a:endParaRPr>
        </a:p>
        <a:p>
          <a:r>
            <a:rPr lang="es-MX" sz="1100" b="0">
              <a:solidFill>
                <a:schemeClr val="bg1"/>
              </a:solidFill>
            </a:rPr>
            <a:t>Resultados de procedimientos de adjudicación directa realizados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japami.gob.mx/Transparencia/LGT/28_Licitaciones/CONTRATO2015-12%202015.pdf" TargetMode="External"/><Relationship Id="rId18" Type="http://schemas.openxmlformats.org/officeDocument/2006/relationships/hyperlink" Target="http://www.japami.gob.mx/Transparencia/LGT/28_Licitaciones/CONTRATO2015-11.pdf" TargetMode="External"/><Relationship Id="rId26" Type="http://schemas.openxmlformats.org/officeDocument/2006/relationships/hyperlink" Target="http://www.japami.gob.mx/transparencia/LGT/28_Licitaciones/FINIQUITOSOBRA2015/FINIQUITO%20OD%202015%2006%20LA%20SOLEDAD%20(2)%20PLANTA%20DE%20TRATAMIENTO.pdf" TargetMode="External"/><Relationship Id="rId39" Type="http://schemas.openxmlformats.org/officeDocument/2006/relationships/hyperlink" Target="http://www.japami.gob.mx/transparencia/LGT/28_Licitaciones/FINIQUITOSOBRA2015/FINIQUITO%20SROP%202015%2011%20DICTAMEN%20TECNICO%20Y%20ELEC.%20DE%20CARCAMOS.pdf" TargetMode="External"/><Relationship Id="rId3" Type="http://schemas.openxmlformats.org/officeDocument/2006/relationships/hyperlink" Target="http://www.japami.gob.mx/transparencia/LGT/28_Licitaciones/Factura%20RQ-20423.pdf" TargetMode="External"/><Relationship Id="rId21" Type="http://schemas.openxmlformats.org/officeDocument/2006/relationships/hyperlink" Target="http://www.japami.gob.mx/transparencia/LGT/28_Licitaciones/ACTAS%20DE%20ENTREGAOBRA2015/ENTREGA%20TOTAL%20LIMPIEZA%20BT%202015.pdf" TargetMode="External"/><Relationship Id="rId34" Type="http://schemas.openxmlformats.org/officeDocument/2006/relationships/hyperlink" Target="http://www.japami.gob.mx/transparencia/LGT/28_Licitaciones/ACTAS%20DE%20ENTREGAOBRA2015/ENTREGA%20TOTAL%20SUP.%20EXT.%20POZO%20CD%20INDUSTRIAL.pdf" TargetMode="External"/><Relationship Id="rId42" Type="http://schemas.openxmlformats.org/officeDocument/2006/relationships/hyperlink" Target="http://www.japami.gob.mx/transparencia/LGT/28_Licitaciones/ATRIBUTOS/2%20-%20ACTA%20DE%20CONSEJO%201%202016%20ORDINARIA%20OK.pdf" TargetMode="External"/><Relationship Id="rId47" Type="http://schemas.openxmlformats.org/officeDocument/2006/relationships/hyperlink" Target="http://www.japami.gob.mx/transparencia/LGT/28_Licitaciones/ATRIBUTOS/2%20-%20ACTA%20DE%20CONSEJO%201%202016%20ORDINARIA%20OK.pdf" TargetMode="External"/><Relationship Id="rId50" Type="http://schemas.openxmlformats.org/officeDocument/2006/relationships/hyperlink" Target="http://www.japami.gob.mx/transparencia/LGT/28_Licitaciones/ATRIBUTOS/2%20-%20ACTA%20DE%20CONSEJO%201%202016%20ORDINARIA%20OK.pdf" TargetMode="External"/><Relationship Id="rId7" Type="http://schemas.openxmlformats.org/officeDocument/2006/relationships/hyperlink" Target="http://www.japami.gob.mx/Transparencia/LGT/28_Licitaciones/FACTURA%2072%20%20Carcamo%20%2329%202015.pdf" TargetMode="External"/><Relationship Id="rId12" Type="http://schemas.openxmlformats.org/officeDocument/2006/relationships/hyperlink" Target="http://www.japami.gob.mx/Transparencia/LGT/28_Licitaciones/CONTRATO2015-13%202015.pdf" TargetMode="External"/><Relationship Id="rId17" Type="http://schemas.openxmlformats.org/officeDocument/2006/relationships/hyperlink" Target="http://www.japami.gob.mx/Transparencia/LGT/28_Licitaciones/CONTRATO2015-10.pdf" TargetMode="External"/><Relationship Id="rId25" Type="http://schemas.openxmlformats.org/officeDocument/2006/relationships/hyperlink" Target="http://www.japami.gob.mx/transparencia/LGT/28_Licitaciones/ACTAS%20DE%20ENTREGAOBRA2015/ENTREGA%20TOTAL%20LA%20SOLEDAD%202A%20ETAPA.pdf" TargetMode="External"/><Relationship Id="rId33" Type="http://schemas.openxmlformats.org/officeDocument/2006/relationships/hyperlink" Target="http://www.japami.gob.mx/transparencia/LGT/28_Licitaciones/ACTAS%20DE%20ENTREGAOBRA2015/ENTREGA%20TOTAL%20PROYECTO%20NORIA%20DE%20CAMARENA.pdf" TargetMode="External"/><Relationship Id="rId38" Type="http://schemas.openxmlformats.org/officeDocument/2006/relationships/hyperlink" Target="http://www.japami.gob.mx/transparencia/LGT/28_Licitaciones/FINIQUITOSOBRA2015/FINIQUITO%20SROP%202015%2010%20DIAGNOSTICO%20TANQUE%20ELEVADO%201.pdf" TargetMode="External"/><Relationship Id="rId46" Type="http://schemas.openxmlformats.org/officeDocument/2006/relationships/hyperlink" Target="http://www.japami.gob.mx/transparencia/LGT/28_Licitaciones/ATRIBUTOS/2%20-%20ACTA%20DE%20CONSEJO%201%202016%20ORDINARIA%20OK.pdf" TargetMode="External"/><Relationship Id="rId2" Type="http://schemas.openxmlformats.org/officeDocument/2006/relationships/hyperlink" Target="http://www.japami.gob.mx/transparencia/LGT/28_Licitaciones/CONTRATOS%202015/JAPAMI-ADQ-2015-02.PDF" TargetMode="External"/><Relationship Id="rId16" Type="http://schemas.openxmlformats.org/officeDocument/2006/relationships/hyperlink" Target="http://www.japami.gob.mx/Transparencia/LGT/28_Licitaciones/CONTRATO2015-07.pdf" TargetMode="External"/><Relationship Id="rId20" Type="http://schemas.openxmlformats.org/officeDocument/2006/relationships/hyperlink" Target="FACTURAS%20FINIQUITO\F-255%20J.%20Gpe%20Mtez%20R.PDF" TargetMode="External"/><Relationship Id="rId29" Type="http://schemas.openxmlformats.org/officeDocument/2006/relationships/hyperlink" Target="http://www.japami.gob.mx/transparencia/LGT/28_Licitaciones/ACTAS%20DE%20ENTREGAOBRA2015/ENTREGA%20TOTAL%20EXENCION%20MIA%20SANTA%20ELENA.pdf" TargetMode="External"/><Relationship Id="rId41" Type="http://schemas.openxmlformats.org/officeDocument/2006/relationships/hyperlink" Target="http://www.japami.gob.mx/transparencia/LGT/28_Licitaciones/ATRIBUTOS/2%20-%20ACTA%20DE%20CONSEJO%201%202016%20ORDINARIA%20OK.pdf" TargetMode="External"/><Relationship Id="rId1" Type="http://schemas.openxmlformats.org/officeDocument/2006/relationships/hyperlink" Target="http://www.japami.gob.mx/transparencia/LGT/28_Licitaciones/CONTRATOS%202015/JAPAMI-ADQ-2015-02.PDF" TargetMode="External"/><Relationship Id="rId6" Type="http://schemas.openxmlformats.org/officeDocument/2006/relationships/hyperlink" Target="http://www.japami.gob.mx/Transparencia/LGT/28_Licitaciones/FACTURA%2073%20carcamo%20%2314%20julio%202016.pdf" TargetMode="External"/><Relationship Id="rId11" Type="http://schemas.openxmlformats.org/officeDocument/2006/relationships/hyperlink" Target="http://www.japami.gob.mx/Transparencia/LGT/28_Licitaciones/FACTURA%20173E%20ruiz%20cazares%202015.pdf" TargetMode="External"/><Relationship Id="rId24" Type="http://schemas.openxmlformats.org/officeDocument/2006/relationships/hyperlink" Target="http://www.japami.gob.mx/transparencia/LGT/28_Licitaciones/FINIQUITOSOBRA2015/FINIQUITO%20OD%202015%2006MALVAS%20(2)%20PLANTA%20DE%20TRATAMIENTO.pdf" TargetMode="External"/><Relationship Id="rId32" Type="http://schemas.openxmlformats.org/officeDocument/2006/relationships/hyperlink" Target="http://www.japami.gob.mx/transparencia/LGT/28_Licitaciones/ACTAS%20DE%20ENTREGAOBRA2015/ENTREGA%20TOTAL%20MEGABANDERA-SOLIDARIDAD.pdf" TargetMode="External"/><Relationship Id="rId37" Type="http://schemas.openxmlformats.org/officeDocument/2006/relationships/hyperlink" Target="http://www.japami.gob.mx/transparencia/LGT/28_Licitaciones/ACTAS%20DE%20ENTREGAOBRA2015/ENTREGA%20TOTAL%20DIAGNOSTICO%20TANQUE%201.pdf" TargetMode="External"/><Relationship Id="rId40" Type="http://schemas.openxmlformats.org/officeDocument/2006/relationships/hyperlink" Target="http://www.japami.gob.mx/transparencia/LGT/28_Licitaciones/ATRIBUTOS/2%20-%20ACTA%20DE%20CONSEJO%201%202016%20ORDINARIA%20OK.pdf" TargetMode="External"/><Relationship Id="rId45" Type="http://schemas.openxmlformats.org/officeDocument/2006/relationships/hyperlink" Target="http://www.japami.gob.mx/transparencia/LGT/28_Licitaciones/ATRIBUTOS/2%20-%20ACTA%20DE%20CONSEJO%201%202016%20ORDINARIA%20OK.pdf" TargetMode="External"/><Relationship Id="rId5" Type="http://schemas.openxmlformats.org/officeDocument/2006/relationships/hyperlink" Target="http://www.japami.gob.mx/Transparencia/LGT/28_Licitaciones/CONTRATO2015-19%20j%20trinidad.pdf" TargetMode="External"/><Relationship Id="rId15" Type="http://schemas.openxmlformats.org/officeDocument/2006/relationships/hyperlink" Target="http://www.japami.gob.mx/Transparencia/LGT/28_Licitaciones/CONTRATO2015-08.pdf" TargetMode="External"/><Relationship Id="rId23" Type="http://schemas.openxmlformats.org/officeDocument/2006/relationships/hyperlink" Target="http://www.japami.gob.mx/transparencia/LGT/28_Licitaciones/ACTAS%20DE%20ENTREGAOBRA2015/ENTREGA%20MALVAS%20LA%20OREJA%202A%20ETAPA.pdf" TargetMode="External"/><Relationship Id="rId28" Type="http://schemas.openxmlformats.org/officeDocument/2006/relationships/hyperlink" Target="http://www.japami.gob.mx/transparencia/LGT/28_Licitaciones/FINIQUITOSOBRA2015/FINIQUITO%20ESTUDIO%20EL%20COPAL.pdf" TargetMode="External"/><Relationship Id="rId36" Type="http://schemas.openxmlformats.org/officeDocument/2006/relationships/hyperlink" Target="http://www.japami.gob.mx/transparencia/LGT/28_Licitaciones/FINIQUITOSOBRA2015/FINIQUITO%20%20SROP%202015%2009%20MIA%20FEDERAL%20PARA%20SEMARNAT%20DE%20LA%20PURISIMA.pdf" TargetMode="External"/><Relationship Id="rId49" Type="http://schemas.openxmlformats.org/officeDocument/2006/relationships/hyperlink" Target="http://www.japami.gob.mx/transparencia/LGT/28_Licitaciones/ATRIBUTOS/2%20-%20ACTA%20DE%20CONSEJO%201%202016%20ORDINARIA%20OK.pdf" TargetMode="External"/><Relationship Id="rId10" Type="http://schemas.openxmlformats.org/officeDocument/2006/relationships/hyperlink" Target="http://www.japami.gob.mx/Transparencia/LGT/28_Licitaciones/FACTURA%20159%20ruiz%20cazares%202015.pdf" TargetMode="External"/><Relationship Id="rId19" Type="http://schemas.openxmlformats.org/officeDocument/2006/relationships/hyperlink" Target="http://www.japami.gob.mx/Transparencia/LGT/28_Licitaciones/CONTRATO2015-19.pdf" TargetMode="External"/><Relationship Id="rId31" Type="http://schemas.openxmlformats.org/officeDocument/2006/relationships/hyperlink" Target="http://www.japami.gob.mx/transparencia/LGT/28_Licitaciones/FINIQUITOSOBRA2015/FINIQUITO%20SROP%202015%2006PROYECTO%20SOLIDARIDAD.pdf" TargetMode="External"/><Relationship Id="rId44" Type="http://schemas.openxmlformats.org/officeDocument/2006/relationships/hyperlink" Target="http://www.japami.gob.mx/transparencia/LGT/28_Licitaciones/ATRIBUTOS/2%20-%20ACTA%20DE%20CONSEJO%201%202016%20ORDINARIA%20OK.pdf" TargetMode="External"/><Relationship Id="rId52" Type="http://schemas.openxmlformats.org/officeDocument/2006/relationships/drawing" Target="../drawings/drawing1.xml"/><Relationship Id="rId4" Type="http://schemas.openxmlformats.org/officeDocument/2006/relationships/hyperlink" Target="http://www.japami.gob.mx/Transparencia/LGT/28_Licitaciones/FACTURA%20172E%20ruiz%20cazares.pdf" TargetMode="External"/><Relationship Id="rId9" Type="http://schemas.openxmlformats.org/officeDocument/2006/relationships/hyperlink" Target="http://www.japami.gob.mx/Transparencia/LGT/28_Licitaciones/FACTURA%20160%20ruiz%20cazares%202015.pdf" TargetMode="External"/><Relationship Id="rId14" Type="http://schemas.openxmlformats.org/officeDocument/2006/relationships/hyperlink" Target="http://www.japami.gob.mx/Transparencia/LGT/28_Licitaciones/CONTRATO2015-06%202015.pdf" TargetMode="External"/><Relationship Id="rId22" Type="http://schemas.openxmlformats.org/officeDocument/2006/relationships/hyperlink" Target="http://www.japami.gob.mx/transparencia/LGT/28_Licitaciones/FINIQUITOSOBRA2015/FINIQUITO%20OD%202015%2005%20LIMPIEZA%20BT%20(2015).pdf" TargetMode="External"/><Relationship Id="rId27" Type="http://schemas.openxmlformats.org/officeDocument/2006/relationships/hyperlink" Target="http://www.japami.gob.mx/transparencia/LGT/28_Licitaciones/ACTAS%20DE%20ENTREGAOBRA2015/ENTREGA%20TOTAL%20EST.%20DEL%20COPAL.pdf" TargetMode="External"/><Relationship Id="rId30" Type="http://schemas.openxmlformats.org/officeDocument/2006/relationships/hyperlink" Target="http://www.japami.gob.mx/transparencia/LGT/28_Licitaciones/FINIQUITOSOBRA2015/FINIQUITO%20SROP%202015%2005%20EXENCION%20MIA%20SANTA%20ELENA.pdf" TargetMode="External"/><Relationship Id="rId35" Type="http://schemas.openxmlformats.org/officeDocument/2006/relationships/hyperlink" Target="http://www.japami.gob.mx/transparencia/LGT/28_Licitaciones/ACTAS%20DE%20ENTREGAOBRA2015/ENTREGA%20TOTAL%20MIA%20PARA%20SEMARNAT%20PRESA%20LA%20PURISIMA.pdf" TargetMode="External"/><Relationship Id="rId43" Type="http://schemas.openxmlformats.org/officeDocument/2006/relationships/hyperlink" Target="http://www.japami.gob.mx/transparencia/LGT/28_Licitaciones/ATRIBUTOS/2%20-%20ACTA%20DE%20CONSEJO%201%202016%20ORDINARIA%20OK.pdf" TargetMode="External"/><Relationship Id="rId48" Type="http://schemas.openxmlformats.org/officeDocument/2006/relationships/hyperlink" Target="http://www.japami.gob.mx/transparencia/LGT/28_Licitaciones/ATRIBUTOS/2%20-%20ACTA%20DE%20CONSEJO%201%202016%20ORDINARIA%20OK.pdf" TargetMode="External"/><Relationship Id="rId8" Type="http://schemas.openxmlformats.org/officeDocument/2006/relationships/hyperlink" Target="http://www.japami.gob.mx/Transparencia/LGT/28_Licitaciones/FACTURA%20154%20ruiz%20cazares%202015.pdf" TargetMode="External"/><Relationship Id="rId5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japami.gob.mx/Transparencia/LGT/28_Licitaciones/FACTURA%2078%20carcamo%20%2314%202015.pdf" TargetMode="External"/><Relationship Id="rId13" Type="http://schemas.openxmlformats.org/officeDocument/2006/relationships/hyperlink" Target="http://www.japami.gob.mx/Transparencia/LGT/28_Licitaciones/CONTRATO2015-17.pdf" TargetMode="External"/><Relationship Id="rId18" Type="http://schemas.openxmlformats.org/officeDocument/2006/relationships/hyperlink" Target="FACTURAS%20FINIQUITO\F-406%20CAPA%20CUATRO.PDF" TargetMode="External"/><Relationship Id="rId26" Type="http://schemas.openxmlformats.org/officeDocument/2006/relationships/hyperlink" Target="http://www.japami.gob.mx/transparencia/LGT/28_Licitaciones/ACTAS%20DE%20ENTREGAOBRA2015/ENTREGA%20TOTAL%20REPARACION%20DE%20GENERADORES.pdf" TargetMode="External"/><Relationship Id="rId3" Type="http://schemas.openxmlformats.org/officeDocument/2006/relationships/hyperlink" Target="http://www.japami.gob.mx/transparencia/LGT/28_Licitaciones/CONTRATOS%202015/JAPAMI-ADQ-2015-05.PDF" TargetMode="External"/><Relationship Id="rId21" Type="http://schemas.openxmlformats.org/officeDocument/2006/relationships/hyperlink" Target="http://www.japami.gob.mx/transparencia/LGT/28_Licitaciones/ATRIBUTOS/2%20-%20ACTA%20DE%20CONSEJO%201%202016%20ORDINARIA%20OK.pdf" TargetMode="External"/><Relationship Id="rId7" Type="http://schemas.openxmlformats.org/officeDocument/2006/relationships/hyperlink" Target="http://www.japami.gob.mx/Transparencia/LGT/28_Licitaciones/FACTURA%20No.%2060%20carcamo%20%2314%202015.pdf" TargetMode="External"/><Relationship Id="rId12" Type="http://schemas.openxmlformats.org/officeDocument/2006/relationships/hyperlink" Target="http://www.japami.gob.mx/Transparencia/LGT/28_Licitaciones/factura%2080%20olivares%20carcamo%20%2314%202015.pdf" TargetMode="External"/><Relationship Id="rId17" Type="http://schemas.openxmlformats.org/officeDocument/2006/relationships/hyperlink" Target="FACTURAS%20FINIQUITO\F-26396%20PERKIN%20ELMER.PDF" TargetMode="External"/><Relationship Id="rId25" Type="http://schemas.openxmlformats.org/officeDocument/2006/relationships/hyperlink" Target="http://www.japami.gob.mx/transparencia/LGT/28_Licitaciones/FINIQUITOSOBRA2015/FINIQUITO%20OD%20PRODDER%202015%2002%20GIRASOL%20Y%20TULIPAN.PDF" TargetMode="External"/><Relationship Id="rId2" Type="http://schemas.openxmlformats.org/officeDocument/2006/relationships/hyperlink" Target="http://www.japami.gob.mx/transparencia/LGT/28_Licitaciones/CONTRATOS%202015/JAPAMI-ADQ-2015-04.PDF" TargetMode="External"/><Relationship Id="rId16" Type="http://schemas.openxmlformats.org/officeDocument/2006/relationships/hyperlink" Target="http://www.japami.gob.mx/Transparencia/LGT/28_Licitaciones/CONTRATO2015-18.pdf" TargetMode="External"/><Relationship Id="rId20" Type="http://schemas.openxmlformats.org/officeDocument/2006/relationships/hyperlink" Target="FACTURAS%20FINIQUITO\F-5203%20FINIQUITO%20%20AGUA%20INMACULADA.PDF" TargetMode="External"/><Relationship Id="rId29" Type="http://schemas.openxmlformats.org/officeDocument/2006/relationships/hyperlink" Target="http://www.japami.gob.mx/transparencia/LGT/28_Licitaciones/ACTAS%20DE%20ENTREGAOBRA2015/ENTREGA%20TOTAL%20AUTOMATIZACION%20DE%20POZOS.pdf" TargetMode="External"/><Relationship Id="rId1" Type="http://schemas.openxmlformats.org/officeDocument/2006/relationships/hyperlink" Target="http://www.japami.gob.mx/transparencia/LGT/28_Licitaciones/CONTRATOS%202015/JAPAMI-ADQ-2015-04.PDF" TargetMode="External"/><Relationship Id="rId6" Type="http://schemas.openxmlformats.org/officeDocument/2006/relationships/hyperlink" Target="http://www.japami.gob.mx/Transparencia/LGT/28_Licitaciones/FACTURA%2075%20carcamo%20%2334.pdf" TargetMode="External"/><Relationship Id="rId11" Type="http://schemas.openxmlformats.org/officeDocument/2006/relationships/hyperlink" Target="http://www.japami.gob.mx/Transparencia/LGT/28_Licitaciones/contrato2015-25%20olivares.pdf" TargetMode="External"/><Relationship Id="rId24" Type="http://schemas.openxmlformats.org/officeDocument/2006/relationships/hyperlink" Target="http://www.japami.gob.mx/transparencia/LGT/28_Licitaciones/ACTAS%20DE%20ENTREGAOBRA2015/ENTREGA%20TOTAL%20CALLES%20GIRASOL%20Y%20TULIPAN.pdf" TargetMode="External"/><Relationship Id="rId5" Type="http://schemas.openxmlformats.org/officeDocument/2006/relationships/hyperlink" Target="http://www.japami.gob.mx/Transparencia/LGT/28_Licitaciones/FACTURA%2074%20carcamo%2023%202015.pdf" TargetMode="External"/><Relationship Id="rId15" Type="http://schemas.openxmlformats.org/officeDocument/2006/relationships/hyperlink" Target="http://www.japami.gob.mx/Transparencia/LGT/28_Licitaciones/CONTRATO2015-13%202015.pdf" TargetMode="External"/><Relationship Id="rId23" Type="http://schemas.openxmlformats.org/officeDocument/2006/relationships/hyperlink" Target="http://www.japami.gob.mx/transparencia/LGT/28_Licitaciones/ATRIBUTOS/2%20-%20ACTA%20DE%20CONSEJO%201%202016%20ORDINARIA%20OK.pdf" TargetMode="External"/><Relationship Id="rId28" Type="http://schemas.openxmlformats.org/officeDocument/2006/relationships/hyperlink" Target="http://www.japami.gob.mx/transparencia/LGT/28_Licitaciones/FINIQUITOSOBRA2015/FINIQUITO%20AUTOMATIZACION%20DE%20POZOS%202015.pdf" TargetMode="External"/><Relationship Id="rId10" Type="http://schemas.openxmlformats.org/officeDocument/2006/relationships/hyperlink" Target="http://www.japami.gob.mx/Transparencia/LGT/28_Licitaciones/contrato2015-16%20RAYA.pdf" TargetMode="External"/><Relationship Id="rId19" Type="http://schemas.openxmlformats.org/officeDocument/2006/relationships/hyperlink" Target="FACTURAS%20FINIQUITO\F-487%20SAU%20LEON.PDF" TargetMode="External"/><Relationship Id="rId31" Type="http://schemas.openxmlformats.org/officeDocument/2006/relationships/drawing" Target="../drawings/drawing2.xml"/><Relationship Id="rId4" Type="http://schemas.openxmlformats.org/officeDocument/2006/relationships/hyperlink" Target="http://www.japami.gob.mx/transparencia/LGT/28_Licitaciones/CONTRATOS%202015/JAPAMI-ADQ-2015-05.PDF" TargetMode="External"/><Relationship Id="rId9" Type="http://schemas.openxmlformats.org/officeDocument/2006/relationships/hyperlink" Target="http://www.japami.gob.mx/Transparencia/LGT/28_Licitaciones/fac.140250%20raya.pdf" TargetMode="External"/><Relationship Id="rId14" Type="http://schemas.openxmlformats.org/officeDocument/2006/relationships/hyperlink" Target="http://www.japami.gob.mx/Transparencia/LGT/28_Licitaciones/CONTRATO2015-16.pdf" TargetMode="External"/><Relationship Id="rId22" Type="http://schemas.openxmlformats.org/officeDocument/2006/relationships/hyperlink" Target="http://www.japami.gob.mx/transparencia/LGT/28_Licitaciones/ATRIBUTOS/2%20-%20ACTA%20DE%20CONSEJO%201%202016%20ORDINARIA%20OK.pdf" TargetMode="External"/><Relationship Id="rId27" Type="http://schemas.openxmlformats.org/officeDocument/2006/relationships/hyperlink" Target="http://www.japami.gob.mx/transparencia/LGT/28_Licitaciones/FINIQUITOSOBRA2015/FINIQUITO%20OD%202015%2011REPARACION%20DE%20GENERADORES.pdf" TargetMode="External"/><Relationship Id="rId3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japami.gob.mx/transparencia/LGT/28_Licitaciones/ATRIBUTOS/2%20-%20ACTA%20DE%20CONSEJO%201%202016%20ORDINARIA%20OK.pdf" TargetMode="External"/><Relationship Id="rId13" Type="http://schemas.openxmlformats.org/officeDocument/2006/relationships/hyperlink" Target="http://www.japami.gob.mx/transparencia/LGT/28_Licitaciones/FINIQUITOSOBRA2015/FINIQUITO%20%20SROP%202015%2009%20MIA%20FEDERAL%20PARA%20SEMARNAT%20DE%20LA%20PURISIMA.pdf" TargetMode="External"/><Relationship Id="rId18" Type="http://schemas.openxmlformats.org/officeDocument/2006/relationships/printerSettings" Target="../printerSettings/printerSettings3.bin"/><Relationship Id="rId3" Type="http://schemas.openxmlformats.org/officeDocument/2006/relationships/hyperlink" Target="http://www.japami.gob.mx/transparencia/LGT/28_Licitaciones/CONTRATOS%202015/JAPAMI-ADQ-2015-11.PDF" TargetMode="External"/><Relationship Id="rId7" Type="http://schemas.openxmlformats.org/officeDocument/2006/relationships/hyperlink" Target="http://www.japami.gob.mx/transparencia/LGT/28_Licitaciones/ATRIBUTOS/2%20-%20ACTA%20DE%20CONSEJO%201%202016%20ORDINARIA%20OK.pdf" TargetMode="External"/><Relationship Id="rId12" Type="http://schemas.openxmlformats.org/officeDocument/2006/relationships/hyperlink" Target="http://www.japami.gob.mx/transparencia/LGT/28_Licitaciones/ACTAS%20DE%20ENTREGAOBRA2015/ENTREGA%20TOTAL%20RIESGO%20AMBIENTAL%20FED%20LA%20PURISIMA%20JAPAMI-SROP-2015-20.pdf" TargetMode="External"/><Relationship Id="rId17" Type="http://schemas.openxmlformats.org/officeDocument/2006/relationships/hyperlink" Target="http://www.japami.gob.mx/transparencia/LGT/28_Licitaciones/ACTAS%20DE%20ENTREGAOBRA2015/ENTREGA%20TOTAL%20PROY%20EQUIPAMIENTO%20VENADO%20DE%20SAN%20LORENZO.pdf" TargetMode="External"/><Relationship Id="rId2" Type="http://schemas.openxmlformats.org/officeDocument/2006/relationships/hyperlink" Target="http://www.japami.gob.mx/Transparencia/LGT/28_Licitaciones/contrato2015-27.pdf" TargetMode="External"/><Relationship Id="rId16" Type="http://schemas.openxmlformats.org/officeDocument/2006/relationships/hyperlink" Target="http://www.japami.gob.mx/transparencia/LGT/28_Licitaciones/FINIQUITOSOBRA2015/FINIQUITO%20SROP%20COPLADEMI%202015%2006%20PROY%20EQUIP.%20VENADO%20DE%20SAN%20LORENZO.PDF" TargetMode="External"/><Relationship Id="rId1" Type="http://schemas.openxmlformats.org/officeDocument/2006/relationships/hyperlink" Target="http://www.japami.gob.mx/Transparencia/LGT/28_Licitaciones/factura%2081%20olivarescarcamo%20%2314%202015.pdf" TargetMode="External"/><Relationship Id="rId6" Type="http://schemas.openxmlformats.org/officeDocument/2006/relationships/hyperlink" Target="http://www.japami.gob.mx/transparencia/LGT/28_Licitaciones/ACTAS%20DE%20ENTREGAOBRA2015/ENTREGA%20TOTAL%20CALLES%20GIRASOL%20Y%20TULIPAN.pdf" TargetMode="External"/><Relationship Id="rId11" Type="http://schemas.openxmlformats.org/officeDocument/2006/relationships/hyperlink" Target="http://www.japami.gob.mx/transparencia/LGT/28_Licitaciones/FINIQUITOSOBRA2015/FINIQUITO%20CHOICE.pdff" TargetMode="External"/><Relationship Id="rId5" Type="http://schemas.openxmlformats.org/officeDocument/2006/relationships/hyperlink" Target="FACTURAS%20FINIQUITO\F-2549%20ELECTROMECANIOS%20MONTERREY.PDF" TargetMode="External"/><Relationship Id="rId15" Type="http://schemas.openxmlformats.org/officeDocument/2006/relationships/hyperlink" Target="http://www.japami.gob.mx/transparencia/LGT/28_Licitaciones/FINIQUITOSOBRA2015/FINIQUITO%20SROP%20COPLADEMI%202015%2001%20PROY%20INFRA%20COECILLO%20Y%20GUAYABO.PDF" TargetMode="External"/><Relationship Id="rId10" Type="http://schemas.openxmlformats.org/officeDocument/2006/relationships/hyperlink" Target="http://www.japami.gob.mx/transparencia/LGT/28_Licitaciones/ACTAS%20DE%20ENTREGAOBRA2015/ENTREGA%20TOTAL%20CHOICE.pdf" TargetMode="External"/><Relationship Id="rId19" Type="http://schemas.openxmlformats.org/officeDocument/2006/relationships/drawing" Target="../drawings/drawing3.xml"/><Relationship Id="rId4" Type="http://schemas.openxmlformats.org/officeDocument/2006/relationships/hyperlink" Target="http://www.japami.gob.mx/transparencia/LGT/28_Licitaciones/CONTRATOS%202015/JAPAMI-ADQ-2015-11.PDF" TargetMode="External"/><Relationship Id="rId9" Type="http://schemas.openxmlformats.org/officeDocument/2006/relationships/hyperlink" Target="http://www.japami.gob.mx/transparencia/LGT/28_Licitaciones/ATRIBUTOS/2%20-%20ACTA%20DE%20CONSEJO%201%202016%20ORDINARIA%20OK.pdf" TargetMode="External"/><Relationship Id="rId14" Type="http://schemas.openxmlformats.org/officeDocument/2006/relationships/hyperlink" Target="http://www.japami.gob.mx/transparencia/LGT/28_Licitaciones/ACTAS%20DE%20ENTREGAOBRA2015/ENTREGA%20FISICA%20PROY%20EQUIPAMIENTO%20COECILLO%20Y%20GUAYABO.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japami.gob.mx/transparencia/LGT/28_Licitaciones/CONTRATOS%202016/JAPAMI-ADQ-2016-04.PDF" TargetMode="External"/><Relationship Id="rId13" Type="http://schemas.openxmlformats.org/officeDocument/2006/relationships/hyperlink" Target="http://www.japami.gob.mx/transparencia/LGT/28_Licitaciones/CONTRATOS%202016/JAPAMI-ADQ-2016-07.PDF" TargetMode="External"/><Relationship Id="rId18" Type="http://schemas.openxmlformats.org/officeDocument/2006/relationships/hyperlink" Target="http://www.japami.gob.mx/transparencia/LGT/28_Licitaciones/CONTRATOS%202016/JAPAMI-ADQ-2016-09.PDF" TargetMode="External"/><Relationship Id="rId3" Type="http://schemas.openxmlformats.org/officeDocument/2006/relationships/hyperlink" Target="http://www.japami.gob.mx/transparencia/LGT/28_Licitaciones/CONTRATOS%202016/JAPAMI-ADQ-2016-02.PDF" TargetMode="External"/><Relationship Id="rId21" Type="http://schemas.openxmlformats.org/officeDocument/2006/relationships/hyperlink" Target="http://www.japami.gob.mx/transparencia/LGT/28_Licitaciones/ATRIBUTOS/2%20-%20ACTA%20DE%20CONSEJO%201%202016%20ORDINARIA%20OK.pdf" TargetMode="External"/><Relationship Id="rId7" Type="http://schemas.openxmlformats.org/officeDocument/2006/relationships/hyperlink" Target="http://www.japami.gob.mx/transparencia/LGT/28_Licitaciones/CONTRATOS%202016/JAPAMI-ADQ-2016-04.PDF" TargetMode="External"/><Relationship Id="rId12" Type="http://schemas.openxmlformats.org/officeDocument/2006/relationships/hyperlink" Target="http://www.japami.gob.mx/transparencia/LGT/28_Licitaciones/CONTRATOS%202016/JAPAMI-ADQ-2016-06.PDF" TargetMode="External"/><Relationship Id="rId17" Type="http://schemas.openxmlformats.org/officeDocument/2006/relationships/hyperlink" Target="http://www.japami.gob.mx/transparencia/LGT/28_Licitaciones/CONTRATOS%202016/JAPAMI-ADQ-2016-09.PDF" TargetMode="External"/><Relationship Id="rId2" Type="http://schemas.openxmlformats.org/officeDocument/2006/relationships/hyperlink" Target="http://www.japami.gob.mx/transparencia/LGT/28_Licitaciones/CONTRATOS%202016/JAPAMI-ADQ-2016-01.PDF" TargetMode="External"/><Relationship Id="rId16" Type="http://schemas.openxmlformats.org/officeDocument/2006/relationships/hyperlink" Target="http://www.japami.gob.mx/transparencia/LGT/28_Licitaciones/CONTRATOS%202016/JAPAMI-ADQ-2016-08.PDF" TargetMode="External"/><Relationship Id="rId20" Type="http://schemas.openxmlformats.org/officeDocument/2006/relationships/hyperlink" Target="http://www.japami.gob.mx/transparencia/LGT/28_Licitaciones/ATRIBUTOS/2%20-%20ACTA%20DE%20CONSEJO%201%202016%20ORDINARIA%20OK.pdf" TargetMode="External"/><Relationship Id="rId1" Type="http://schemas.openxmlformats.org/officeDocument/2006/relationships/hyperlink" Target="http://www.japami.gob.mx/transparencia/LGT/28_Licitaciones/CONTRATOS%202016/JAPAMI-ADQ-2016-01.PDF" TargetMode="External"/><Relationship Id="rId6" Type="http://schemas.openxmlformats.org/officeDocument/2006/relationships/hyperlink" Target="http://www.japami.gob.mx/transparencia/LGT/28_Licitaciones/CONTRATOS%202016/JAPAMI-ADQ-2016-03.PDF" TargetMode="External"/><Relationship Id="rId11" Type="http://schemas.openxmlformats.org/officeDocument/2006/relationships/hyperlink" Target="http://www.japami.gob.mx/transparencia/LGT/28_Licitaciones/CONTRATOS%202016/JAPAMI-ADQ-2016-06.PDF" TargetMode="External"/><Relationship Id="rId5" Type="http://schemas.openxmlformats.org/officeDocument/2006/relationships/hyperlink" Target="http://www.japami.gob.mx/transparencia/LGT/28_Licitaciones/CONTRATOS%202016/JAPAMI-ADQ-2016-03.PDF" TargetMode="External"/><Relationship Id="rId15" Type="http://schemas.openxmlformats.org/officeDocument/2006/relationships/hyperlink" Target="http://www.japami.gob.mx/transparencia/LGT/28_Licitaciones/CONTRATOS%202016/JAPAMI-ADQ-2016-08.PDF" TargetMode="External"/><Relationship Id="rId23" Type="http://schemas.openxmlformats.org/officeDocument/2006/relationships/drawing" Target="../drawings/drawing4.xml"/><Relationship Id="rId10" Type="http://schemas.openxmlformats.org/officeDocument/2006/relationships/hyperlink" Target="http://www.japami.gob.mx/transparencia/LGT/28_Licitaciones/CONTRATOS%202016/JAPAMI-ADQ-2016-05.PDF" TargetMode="External"/><Relationship Id="rId19" Type="http://schemas.openxmlformats.org/officeDocument/2006/relationships/hyperlink" Target="http://www.japami.gob.mx/transparencia/LGT/28_Licitaciones/ATRIBUTOS/2%20-%20ACTA%20DE%20CONSEJO%201%202016%20ORDINARIA%20OK.pdf" TargetMode="External"/><Relationship Id="rId4" Type="http://schemas.openxmlformats.org/officeDocument/2006/relationships/hyperlink" Target="http://www.japami.gob.mx/transparencia/LGT/28_Licitaciones/CONTRATOS%202016/JAPAMI-ADQ-2016-02.PDF" TargetMode="External"/><Relationship Id="rId9" Type="http://schemas.openxmlformats.org/officeDocument/2006/relationships/hyperlink" Target="http://www.japami.gob.mx/transparencia/LGT/28_Licitaciones/CONTRATOS%202016/JAPAMI-ADQ-2016-05.PDF" TargetMode="External"/><Relationship Id="rId14" Type="http://schemas.openxmlformats.org/officeDocument/2006/relationships/hyperlink" Target="http://www.japami.gob.mx/transparencia/LGT/28_Licitaciones/CONTRATOS%202016/JAPAMI-ADQ-2016-07.PDF"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japami.gob.mx/transparencia/LGT/28_Licitaciones/CONTRATOS%202016/JAPAMI-ADQ-2016-19.PDF" TargetMode="External"/><Relationship Id="rId13" Type="http://schemas.openxmlformats.org/officeDocument/2006/relationships/hyperlink" Target="http://www.japami.gob.mx/Transparencia/LGT/28_Licitaciones/contrato%20y%20invitaciones%20bocas%202016.pdf" TargetMode="External"/><Relationship Id="rId18" Type="http://schemas.openxmlformats.org/officeDocument/2006/relationships/printerSettings" Target="../printerSettings/printerSettings5.bin"/><Relationship Id="rId3" Type="http://schemas.openxmlformats.org/officeDocument/2006/relationships/hyperlink" Target="http://www.japami.gob.mx/transparencia/LGT/28_Licitaciones/CONTRATOS%202016/JAPAMI-ADQ-2016-13.PDF" TargetMode="External"/><Relationship Id="rId7" Type="http://schemas.openxmlformats.org/officeDocument/2006/relationships/hyperlink" Target="http://www.japami.gob.mx/transparencia/LGT/28_Licitaciones/CONTRATOS%202016/JAPAMI-ADQ-2016-18.PDF" TargetMode="External"/><Relationship Id="rId12" Type="http://schemas.openxmlformats.org/officeDocument/2006/relationships/hyperlink" Target="http://www.japami.gob.mx/Transparencia/LGT/28_Licitaciones/finiquito%20bocas%20de%20tormenta%202016.pdf" TargetMode="External"/><Relationship Id="rId17" Type="http://schemas.openxmlformats.org/officeDocument/2006/relationships/hyperlink" Target="http://www.japami.gob.mx/transparencia/LGT/28_Licitaciones/ATRIBUTOS/2%20-%20ACTA%20DE%20CONSEJO%201%202016%20ORDINARIA%20OK.pdf" TargetMode="External"/><Relationship Id="rId2" Type="http://schemas.openxmlformats.org/officeDocument/2006/relationships/hyperlink" Target="http://www.japami.gob.mx/transparencia/LGT/28_Licitaciones/CONTRATOS%202016/JAPAMI-ADQ-201-12.PDF" TargetMode="External"/><Relationship Id="rId16" Type="http://schemas.openxmlformats.org/officeDocument/2006/relationships/hyperlink" Target="http://www.japami.gob.mx/transparencia/LGT/28_Licitaciones/ATRIBUTOS/2%20-%20ACTA%20DE%20CONSEJO%201%202016%20ORDINARIA%20OK.pdf" TargetMode="External"/><Relationship Id="rId1" Type="http://schemas.openxmlformats.org/officeDocument/2006/relationships/hyperlink" Target="http://www.japami.gob.mx/transparencia/LGT/28_Licitaciones/CONTRATOS%202016/JAPAMI-ADQ-2016-10.PDF" TargetMode="External"/><Relationship Id="rId6" Type="http://schemas.openxmlformats.org/officeDocument/2006/relationships/hyperlink" Target="http://www.japami.gob.mx/transparencia/LGT/28_Licitaciones/CONTRATOS%202016/JAPAMI-ADQ-201-17.PDF" TargetMode="External"/><Relationship Id="rId11" Type="http://schemas.openxmlformats.org/officeDocument/2006/relationships/hyperlink" Target="http://www.japami.gob.mx/transparencia/LGT/28_Licitaciones/CONTRATOS%202016/JAPAMI-ADQ-2016-26.PDF" TargetMode="External"/><Relationship Id="rId5" Type="http://schemas.openxmlformats.org/officeDocument/2006/relationships/hyperlink" Target="http://www.japami.gob.mx/transparencia/LGT/28_Licitaciones/CONTRATOS%202016/JAMAPI-ADQ-2016-15.PDF" TargetMode="External"/><Relationship Id="rId15" Type="http://schemas.openxmlformats.org/officeDocument/2006/relationships/hyperlink" Target="http://www.japami.gob.mx/transparencia/LGT/28_Licitaciones/ATRIBUTOS/2%20-%20ACTA%20DE%20CONSEJO%201%202016%20ORDINARIA%20OK.pdf" TargetMode="External"/><Relationship Id="rId10" Type="http://schemas.openxmlformats.org/officeDocument/2006/relationships/hyperlink" Target="http://www.japami.gob.mx/transparencia/LGT/28_Licitaciones/CONTRATOS%202016/JAPAMI-ADQ-2016-25.PDF" TargetMode="External"/><Relationship Id="rId19" Type="http://schemas.openxmlformats.org/officeDocument/2006/relationships/drawing" Target="../drawings/drawing5.xml"/><Relationship Id="rId4" Type="http://schemas.openxmlformats.org/officeDocument/2006/relationships/hyperlink" Target="http://www.japami.gob.mx/transparencia/LGT/28_Licitaciones/CONTRATOS%202016/JAPAMI-DQ-2016-14.PDF" TargetMode="External"/><Relationship Id="rId9" Type="http://schemas.openxmlformats.org/officeDocument/2006/relationships/hyperlink" Target="http://www.japami.gob.mx/transparencia/LGT/28_Licitaciones/CONTRATOS%202016/JAPAMI-ADQ-2016-24.PDF" TargetMode="External"/><Relationship Id="rId14" Type="http://schemas.openxmlformats.org/officeDocument/2006/relationships/hyperlink" Target="http://www.japami.gob.mx/transparencia/LGT/28_Licitaciones/ATRIBUTOS/2%20-%20ACTA%20DE%20CONSEJO%201%202016%20ORDINARIA%20OK.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japami.gob.mx/transparencia/LGT/28_Licitaciones/CONTRATOS%202016/JAPAMI-ADQ-2016-33.PDF" TargetMode="External"/><Relationship Id="rId13" Type="http://schemas.openxmlformats.org/officeDocument/2006/relationships/hyperlink" Target="http://www.japami.gob.mx/transparencia/LGT/28_Licitaciones/ATRIBUTOS/2%20-%20ACTA%20DE%20CONSEJO%201%202016%20ORDINARIA%20OK.pdf" TargetMode="External"/><Relationship Id="rId18" Type="http://schemas.openxmlformats.org/officeDocument/2006/relationships/hyperlink" Target="http://www.japami.gob.mx/transparencia/LGT/28_Licitaciones/ATRIBUTOS/2%20-%20ACTA%20DE%20CONSEJO%201%202016%20ORDINARIA%20OK.pdf" TargetMode="External"/><Relationship Id="rId3" Type="http://schemas.openxmlformats.org/officeDocument/2006/relationships/hyperlink" Target="http://www.japami.gob.mx/transparencia/LGT/28_Licitaciones/CONTRATOS%202016/JAPAMI-ADQ-2016-21.PDF" TargetMode="External"/><Relationship Id="rId21" Type="http://schemas.openxmlformats.org/officeDocument/2006/relationships/hyperlink" Target="http://www.japami.gob.mx/transparencia/LGT/28_Licitaciones/ATRIBUTOS/2%20-%20ACTA%20DE%20CONSEJO%201%202016%20ORDINARIA%20OK.pdf" TargetMode="External"/><Relationship Id="rId7" Type="http://schemas.openxmlformats.org/officeDocument/2006/relationships/hyperlink" Target="http://www.japami.gob.mx/transparencia/LGT/28_Licitaciones/CONTRATOS%202016/JAPAMI-ADQ-2016-33.PDF" TargetMode="External"/><Relationship Id="rId12" Type="http://schemas.openxmlformats.org/officeDocument/2006/relationships/hyperlink" Target="http://www.japami.gob.mx/transparencia/LGT/28_Licitaciones/ATRIBUTOS/2%20-%20ACTA%20DE%20CONSEJO%201%202016%20ORDINARIA%20OK.pdf" TargetMode="External"/><Relationship Id="rId17" Type="http://schemas.openxmlformats.org/officeDocument/2006/relationships/hyperlink" Target="http://www.japami.gob.mx/transparencia/LGT/28_Licitaciones/ATRIBUTOS/2%20-%20ACTA%20DE%20CONSEJO%201%202016%20ORDINARIA%20OK.pdf" TargetMode="External"/><Relationship Id="rId2" Type="http://schemas.openxmlformats.org/officeDocument/2006/relationships/hyperlink" Target="http://www.japami.gob.mx/transparencia/LGT/28_Licitaciones/CONTRATOS%202016/JAPAMI-ADQ-2016-22.PDF" TargetMode="External"/><Relationship Id="rId16" Type="http://schemas.openxmlformats.org/officeDocument/2006/relationships/hyperlink" Target="http://www.japami.gob.mx/transparencia/LGT/28_Licitaciones/ATRIBUTOS/2%20-%20ACTA%20DE%20CONSEJO%201%202016%20ORDINARIA%20OK.pdf" TargetMode="External"/><Relationship Id="rId20" Type="http://schemas.openxmlformats.org/officeDocument/2006/relationships/hyperlink" Target="http://www.japami.gob.mx/transparencia/LGT/28_Licitaciones/ATRIBUTOS/2%20-%20ACTA%20DE%20CONSEJO%201%202016%20ORDINARIA%20OK.pdf" TargetMode="External"/><Relationship Id="rId1" Type="http://schemas.openxmlformats.org/officeDocument/2006/relationships/hyperlink" Target="http://www.japami.gob.mx/transparencia/LGT/28_Licitaciones/CONTRATOS%202016/JAPAMI-ADQ-2016-20.PDF" TargetMode="External"/><Relationship Id="rId6" Type="http://schemas.openxmlformats.org/officeDocument/2006/relationships/hyperlink" Target="http://www.japami.gob.mx/transparencia/LGT/28_Licitaciones/CONTRATOS%202016/JAPAMI-ADQ-2016-31.PDF" TargetMode="External"/><Relationship Id="rId11" Type="http://schemas.openxmlformats.org/officeDocument/2006/relationships/hyperlink" Target="http://www.japami.gob.mx/transparencia/LGT/28_Licitaciones/ATRIBUTOS/2%20-%20ACTA%20DE%20CONSEJO%201%202016%20ORDINARIA%20OK.pdf" TargetMode="External"/><Relationship Id="rId5" Type="http://schemas.openxmlformats.org/officeDocument/2006/relationships/hyperlink" Target="http://www.japami.gob.mx/transparencia/LGT/28_Licitaciones/CONTRATOS%202016/JAPAMI-ADQ-2016-30.PDF" TargetMode="External"/><Relationship Id="rId15" Type="http://schemas.openxmlformats.org/officeDocument/2006/relationships/hyperlink" Target="http://www.japami.gob.mx/transparencia/LGT/28_Licitaciones/ATRIBUTOS/2%20-%20ACTA%20DE%20CONSEJO%201%202016%20ORDINARIA%20OK.pdf" TargetMode="External"/><Relationship Id="rId23" Type="http://schemas.openxmlformats.org/officeDocument/2006/relationships/drawing" Target="../drawings/drawing6.xml"/><Relationship Id="rId10" Type="http://schemas.openxmlformats.org/officeDocument/2006/relationships/hyperlink" Target="http://www.japami.gob.mx/transparencia/LGT/28_Licitaciones/ATRIBUTOS/2%20-%20ACTA%20DE%20CONSEJO%201%202016%20ORDINARIA%20OK.pdf" TargetMode="External"/><Relationship Id="rId19" Type="http://schemas.openxmlformats.org/officeDocument/2006/relationships/hyperlink" Target="http://www.japami.gob.mx/transparencia/LGT/28_Licitaciones/ATRIBUTOS/2%20-%20ACTA%20DE%20CONSEJO%201%202016%20ORDINARIA%20OK.pdf" TargetMode="External"/><Relationship Id="rId4" Type="http://schemas.openxmlformats.org/officeDocument/2006/relationships/hyperlink" Target="http://www.japami.gob.mx/transparencia/LGT/28_Licitaciones/CONTRATOS%202016/JAPAMI-ADQ-2016-27.PDF" TargetMode="External"/><Relationship Id="rId9" Type="http://schemas.openxmlformats.org/officeDocument/2006/relationships/hyperlink" Target="http://www.japami.gob.mx/Transparencia/LGT/28_Licitaciones/contrato2016-07%20ASTUDILLO.pdf" TargetMode="External"/><Relationship Id="rId14" Type="http://schemas.openxmlformats.org/officeDocument/2006/relationships/hyperlink" Target="http://www.japami.gob.mx/transparencia/LGT/28_Licitaciones/ATRIBUTOS/2%20-%20ACTA%20DE%20CONSEJO%201%202016%20ORDINARIA%20OK.pdf" TargetMode="External"/><Relationship Id="rId22"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japami.gob.mx/transparencia/LGT/28_Licitaciones/cuartamodificacional%20programaanualdeobra2016.pdf" TargetMode="External"/><Relationship Id="rId13" Type="http://schemas.openxmlformats.org/officeDocument/2006/relationships/hyperlink" Target="http://www.japami.gob.mx/transparencia/LGT/28_Licitaciones/cuartamodificacional%20programaanualdeobra2016.pdf" TargetMode="External"/><Relationship Id="rId18" Type="http://schemas.openxmlformats.org/officeDocument/2006/relationships/hyperlink" Target="http://www.japami.gob.mx/transparencia/LGT/28_Licitaciones/cuartamodificacional%20programaanualdeobra2016.pdf" TargetMode="External"/><Relationship Id="rId26" Type="http://schemas.openxmlformats.org/officeDocument/2006/relationships/hyperlink" Target="http://www.japami.gob.mx/transparencia/LGT/28_Licitaciones/cuartamodificacional%20programaanualdeobra2016.pdf" TargetMode="External"/><Relationship Id="rId39" Type="http://schemas.openxmlformats.org/officeDocument/2006/relationships/hyperlink" Target="http://www.japami.gob.mx/transparencia/LGT/28_Licitaciones/cuartamodificacional%20programaanualdeobra2016.pdf" TargetMode="External"/><Relationship Id="rId3" Type="http://schemas.openxmlformats.org/officeDocument/2006/relationships/hyperlink" Target="http://www.japami.gob.mx/transparencia/LGT/28_Licitaciones/2016/IV-/JAPAMI%20SERV%202016%2009%20MANTENIMIENTO%20A%20CARCAMO%2014.pdf" TargetMode="External"/><Relationship Id="rId21" Type="http://schemas.openxmlformats.org/officeDocument/2006/relationships/hyperlink" Target="http://www.japami.gob.mx/transparencia/LGT/28_Licitaciones/cuartamodificacional%20programaanualdeobra2016.pdf" TargetMode="External"/><Relationship Id="rId34" Type="http://schemas.openxmlformats.org/officeDocument/2006/relationships/hyperlink" Target="http://www.japami.gob.mx/transparencia/LGT/28_Licitaciones/cuartamodificacional%20programaanualdeobra2016.pdf" TargetMode="External"/><Relationship Id="rId42" Type="http://schemas.openxmlformats.org/officeDocument/2006/relationships/drawing" Target="../drawings/drawing7.xml"/><Relationship Id="rId7" Type="http://schemas.openxmlformats.org/officeDocument/2006/relationships/hyperlink" Target="http://www.japami.gob.mx/transparencia/LGT/28_Licitaciones/2016/IV-/JAPAMI%20SERV%202016%2009%20MANTENIMIENTO%20A%20CARCAMO%2014.pdf" TargetMode="External"/><Relationship Id="rId12" Type="http://schemas.openxmlformats.org/officeDocument/2006/relationships/hyperlink" Target="http://www.japami.gob.mx/transparencia/LGT/28_Licitaciones/cuartamodificacional%20programaanualdeobra2016.pdf" TargetMode="External"/><Relationship Id="rId17" Type="http://schemas.openxmlformats.org/officeDocument/2006/relationships/hyperlink" Target="http://www.japami.gob.mx/transparencia/LGT/28_Licitaciones/cuartamodificacional%20programaanualdeobra2016.pdf" TargetMode="External"/><Relationship Id="rId25" Type="http://schemas.openxmlformats.org/officeDocument/2006/relationships/hyperlink" Target="http://www.japami.gob.mx/transparencia/LGT/28_Licitaciones/cuartamodificacional%20programaanualdeobra2016.pdf" TargetMode="External"/><Relationship Id="rId33" Type="http://schemas.openxmlformats.org/officeDocument/2006/relationships/hyperlink" Target="http://www.japami.gob.mx/transparencia/LGT/28_Licitaciones/cuartamodificacional%20programaanualdeobra2016.pdf" TargetMode="External"/><Relationship Id="rId38" Type="http://schemas.openxmlformats.org/officeDocument/2006/relationships/hyperlink" Target="http://www.japami.gob.mx/transparencia/LGT/28_Licitaciones/cuartamodificacional%20programaanualdeobra2016.pdf" TargetMode="External"/><Relationship Id="rId2" Type="http://schemas.openxmlformats.org/officeDocument/2006/relationships/hyperlink" Target="http://www.japami.gob.mx/transparencia/LGT/28_Licitaciones/2016/IV-/PAGO%201%20REUBICACION%20PAPELERIA%20GRUPO%20COVAK%20SOL%2021640%20RES%2044608.pdf" TargetMode="External"/><Relationship Id="rId16" Type="http://schemas.openxmlformats.org/officeDocument/2006/relationships/hyperlink" Target="http://www.japami.gob.mx/transparencia/LGT/28_Licitaciones/cuartamodificacional%20programaanualdeobra2016.pdf" TargetMode="External"/><Relationship Id="rId20" Type="http://schemas.openxmlformats.org/officeDocument/2006/relationships/hyperlink" Target="http://www.japami.gob.mx/transparencia/LGT/28_Licitaciones/cuartamodificacional%20programaanualdeobra2016.pdf" TargetMode="External"/><Relationship Id="rId29" Type="http://schemas.openxmlformats.org/officeDocument/2006/relationships/hyperlink" Target="http://www.japami.gob.mx/transparencia/LGT/28_Licitaciones/cuartamodificacional%20programaanualdeobra2016.pdf" TargetMode="External"/><Relationship Id="rId41" Type="http://schemas.openxmlformats.org/officeDocument/2006/relationships/hyperlink" Target="http://www.japami.gob.mx/transparencia/LGT/28_Licitaciones/cuartamodificacional%20programaanualdeobra2016.pdf" TargetMode="External"/><Relationship Id="rId1" Type="http://schemas.openxmlformats.org/officeDocument/2006/relationships/hyperlink" Target="https://www.japami.gob.mx/transparencia/LGT/28_Licitaciones/2016/IV-/JAPAMI%20SERV%202016%2008%20REUBICACION%20DE%20PAPELERIA.pdf" TargetMode="External"/><Relationship Id="rId6" Type="http://schemas.openxmlformats.org/officeDocument/2006/relationships/hyperlink" Target="http://www.japami.gob.mx/transparencia/LGT/28_Licitaciones/2016/IV-/PAGO%20FINIQUITO%20CONTRATO%20DE%20OPERACION%20DE%20EQUIPOS%20DE%20BOMBEO.pdf" TargetMode="External"/><Relationship Id="rId11" Type="http://schemas.openxmlformats.org/officeDocument/2006/relationships/hyperlink" Target="http://www.japami.gob.mx/transparencia/LGT/28_Licitaciones/cuartamodificacional%20programaanualdeobra2016.pdf" TargetMode="External"/><Relationship Id="rId24" Type="http://schemas.openxmlformats.org/officeDocument/2006/relationships/hyperlink" Target="http://www.japami.gob.mx/transparencia/LGT/28_Licitaciones/cuartamodificacional%20programaanualdeobra2016.pdf" TargetMode="External"/><Relationship Id="rId32" Type="http://schemas.openxmlformats.org/officeDocument/2006/relationships/hyperlink" Target="http://www.japami.gob.mx/transparencia/LGT/28_Licitaciones/cuartamodificacional%20programaanualdeobra2016.pdf" TargetMode="External"/><Relationship Id="rId37" Type="http://schemas.openxmlformats.org/officeDocument/2006/relationships/hyperlink" Target="http://www.japami.gob.mx/transparencia/LGT/28_Licitaciones/cuartamodificacional%20programaanualdeobra2016.pdf" TargetMode="External"/><Relationship Id="rId40" Type="http://schemas.openxmlformats.org/officeDocument/2006/relationships/hyperlink" Target="http://www.japami.gob.mx/transparencia/LGT/28_Licitaciones/cuartamodificacional%20programaanualdeobra2016.pdf" TargetMode="External"/><Relationship Id="rId5" Type="http://schemas.openxmlformats.org/officeDocument/2006/relationships/hyperlink" Target="http://www.japami.gob.mx/transparencia/LGT/28_Licitaciones/2016/IV-/PAGO%201%20CONTRATO%20DE%20MANTENIMIENTO%20A%2032%20POTABILIZADORAS%20SOL.%2021674%20RES%2044633.pdf" TargetMode="External"/><Relationship Id="rId15" Type="http://schemas.openxmlformats.org/officeDocument/2006/relationships/hyperlink" Target="http://www.japami.gob.mx/transparencia/LGT/28_Licitaciones/cuartamodificacional%20programaanualdeobra2016.pdf" TargetMode="External"/><Relationship Id="rId23" Type="http://schemas.openxmlformats.org/officeDocument/2006/relationships/hyperlink" Target="http://www.japami.gob.mx/transparencia/LGT/28_Licitaciones/cuartamodificacional%20programaanualdeobra2016.pdf" TargetMode="External"/><Relationship Id="rId28" Type="http://schemas.openxmlformats.org/officeDocument/2006/relationships/hyperlink" Target="http://www.japami.gob.mx/transparencia/LGT/28_Licitaciones/cuartamodificacional%20programaanualdeobra2016.pdf" TargetMode="External"/><Relationship Id="rId36" Type="http://schemas.openxmlformats.org/officeDocument/2006/relationships/hyperlink" Target="http://www.japami.gob.mx/transparencia/LGT/28_Licitaciones/cuartamodificacional%20programaanualdeobra2016.pdf" TargetMode="External"/><Relationship Id="rId10" Type="http://schemas.openxmlformats.org/officeDocument/2006/relationships/hyperlink" Target="http://www.japami.gob.mx/transparencia/LGT/28_Licitaciones/cuartamodificacional%20programaanualdeobra2016.pdf" TargetMode="External"/><Relationship Id="rId19" Type="http://schemas.openxmlformats.org/officeDocument/2006/relationships/hyperlink" Target="http://www.japami.gob.mx/transparencia/LGT/28_Licitaciones/cuartamodificacional%20programaanualdeobra2016.pdf" TargetMode="External"/><Relationship Id="rId31" Type="http://schemas.openxmlformats.org/officeDocument/2006/relationships/hyperlink" Target="http://www.japami.gob.mx/transparencia/LGT/28_Licitaciones/cuartamodificacional%20programaanualdeobra2016.pdf" TargetMode="External"/><Relationship Id="rId4" Type="http://schemas.openxmlformats.org/officeDocument/2006/relationships/hyperlink" Target="http://www.japami.gob.mx/transparencia/LGT/28_Licitaciones/2016/IV-/JAPAMI%20SERV%202016%2010%20MANTENIMIENTO%20A%2032%20POTABILIZADORAS.pdf" TargetMode="External"/><Relationship Id="rId9" Type="http://schemas.openxmlformats.org/officeDocument/2006/relationships/hyperlink" Target="http://www.japami.gob.mx/transparencia/LGT/28_Licitaciones/cuartamodificacional%20programaanualdeobra2016.pdf" TargetMode="External"/><Relationship Id="rId14" Type="http://schemas.openxmlformats.org/officeDocument/2006/relationships/hyperlink" Target="http://www.japami.gob.mx/transparencia/LGT/28_Licitaciones/cuartamodificacional%20programaanualdeobra2016.pdf" TargetMode="External"/><Relationship Id="rId22" Type="http://schemas.openxmlformats.org/officeDocument/2006/relationships/hyperlink" Target="http://www.japami.gob.mx/transparencia/LGT/28_Licitaciones/cuartamodificacional%20programaanualdeobra2016.pdf" TargetMode="External"/><Relationship Id="rId27" Type="http://schemas.openxmlformats.org/officeDocument/2006/relationships/hyperlink" Target="http://www.japami.gob.mx/transparencia/LGT/28_Licitaciones/cuartamodificacional%20programaanualdeobra2016.pdf" TargetMode="External"/><Relationship Id="rId30" Type="http://schemas.openxmlformats.org/officeDocument/2006/relationships/hyperlink" Target="http://www.japami.gob.mx/transparencia/LGT/28_Licitaciones/cuartamodificacional%20programaanualdeobra2016.pdf" TargetMode="External"/><Relationship Id="rId35" Type="http://schemas.openxmlformats.org/officeDocument/2006/relationships/hyperlink" Target="http://www.japami.gob.mx/transparencia/LGT/28_Licitaciones/cuartamodificacional%20programaanualdeobra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4"/>
  <sheetViews>
    <sheetView topLeftCell="AR1" zoomScaleNormal="100" workbookViewId="0">
      <pane ySplit="5" topLeftCell="A6" activePane="bottomLeft" state="frozen"/>
      <selection pane="bottomLeft" activeCell="AW3" sqref="AW3:AW5"/>
    </sheetView>
  </sheetViews>
  <sheetFormatPr baseColWidth="10" defaultRowHeight="11.25" x14ac:dyDescent="0.2"/>
  <cols>
    <col min="1" max="1" width="17.28515625" style="1" customWidth="1"/>
    <col min="2" max="2" width="25.28515625" style="1" customWidth="1"/>
    <col min="3" max="3" width="6.7109375" style="1" bestFit="1" customWidth="1"/>
    <col min="4" max="4" width="6.28515625" style="1" bestFit="1" customWidth="1"/>
    <col min="5" max="5" width="22.140625" style="1" customWidth="1"/>
    <col min="6" max="6" width="16.7109375" style="1" customWidth="1"/>
    <col min="7" max="7" width="20.42578125" style="1" customWidth="1"/>
    <col min="8" max="8" width="18.5703125" style="1" customWidth="1"/>
    <col min="9" max="9" width="9.7109375" style="1" bestFit="1" customWidth="1"/>
    <col min="10" max="10" width="11.42578125" style="1" bestFit="1" customWidth="1"/>
    <col min="11" max="11" width="12.5703125" style="1" bestFit="1" customWidth="1"/>
    <col min="12" max="12" width="11.28515625" style="1" bestFit="1" customWidth="1"/>
    <col min="13" max="13" width="24.7109375" style="1" customWidth="1"/>
    <col min="14" max="14" width="10.28515625" style="1" bestFit="1" customWidth="1"/>
    <col min="15" max="15" width="14.5703125" style="1" bestFit="1" customWidth="1"/>
    <col min="16" max="16" width="12.5703125" style="1" bestFit="1" customWidth="1"/>
    <col min="17" max="17" width="16.5703125" style="1" customWidth="1"/>
    <col min="18" max="18" width="19" style="1" customWidth="1"/>
    <col min="19" max="19" width="19.7109375" style="1" customWidth="1"/>
    <col min="20" max="21" width="18.140625" style="1" customWidth="1"/>
    <col min="22" max="22" width="19.42578125" style="1" customWidth="1"/>
    <col min="23" max="23" width="17.140625" style="1" customWidth="1"/>
    <col min="24" max="27" width="12.28515625" style="1" customWidth="1"/>
    <col min="28" max="39" width="24.7109375" style="1" customWidth="1"/>
    <col min="40" max="40" width="24.7109375" style="9" customWidth="1"/>
    <col min="41" max="49" width="24.7109375" style="1" customWidth="1"/>
    <col min="50" max="51" width="11.42578125" style="1"/>
    <col min="52" max="52" width="18.140625" style="1" customWidth="1"/>
    <col min="53" max="53" width="40" style="1" customWidth="1"/>
    <col min="54" max="54" width="25.5703125" style="1" customWidth="1"/>
    <col min="55" max="55" width="26.7109375" style="1" customWidth="1"/>
    <col min="56" max="56" width="15.7109375" style="1" customWidth="1"/>
    <col min="57" max="57" width="20.85546875" style="1" customWidth="1"/>
    <col min="58" max="58" width="22" style="1" customWidth="1"/>
    <col min="59" max="59" width="29.7109375" style="1" customWidth="1"/>
    <col min="60" max="60" width="22.140625" style="1" customWidth="1"/>
    <col min="61" max="61" width="24" style="1" customWidth="1"/>
    <col min="62" max="62" width="22.140625" style="1" customWidth="1"/>
    <col min="63" max="16384" width="11.42578125" style="1"/>
  </cols>
  <sheetData>
    <row r="1" spans="1:63" ht="91.5" customHeight="1" x14ac:dyDescent="0.2">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9"/>
      <c r="AY1" s="199"/>
      <c r="AZ1" s="199"/>
      <c r="BA1" s="199"/>
      <c r="BB1" s="199"/>
      <c r="BC1" s="199"/>
      <c r="BD1" s="199"/>
      <c r="BE1" s="199"/>
      <c r="BF1" s="199"/>
      <c r="BG1" s="199"/>
      <c r="BH1" s="199"/>
      <c r="BI1" s="199"/>
      <c r="BJ1" s="199"/>
      <c r="BK1" s="199"/>
    </row>
    <row r="2" spans="1:63" s="2" customFormat="1" ht="18.75" customHeight="1" x14ac:dyDescent="0.2">
      <c r="A2" s="200" t="s">
        <v>25</v>
      </c>
      <c r="B2" s="200" t="s">
        <v>26</v>
      </c>
      <c r="C2" s="200" t="s">
        <v>27</v>
      </c>
      <c r="D2" s="200"/>
      <c r="E2" s="200"/>
      <c r="F2" s="200"/>
      <c r="G2" s="200"/>
      <c r="H2" s="200"/>
      <c r="I2" s="200" t="s">
        <v>27</v>
      </c>
      <c r="J2" s="200"/>
      <c r="K2" s="200"/>
      <c r="L2" s="200"/>
      <c r="M2" s="200"/>
      <c r="N2" s="200"/>
      <c r="O2" s="200"/>
      <c r="P2" s="200"/>
      <c r="Q2" s="200"/>
      <c r="R2" s="200" t="s">
        <v>37</v>
      </c>
      <c r="S2" s="200"/>
      <c r="T2" s="200"/>
      <c r="U2" s="200"/>
      <c r="V2" s="200"/>
      <c r="W2" s="200"/>
      <c r="X2" s="200" t="s">
        <v>37</v>
      </c>
      <c r="Y2" s="200"/>
      <c r="Z2" s="200"/>
      <c r="AA2" s="200"/>
      <c r="AB2" s="200"/>
      <c r="AC2" s="200"/>
      <c r="AD2" s="200" t="s">
        <v>27</v>
      </c>
      <c r="AE2" s="200"/>
      <c r="AF2" s="200"/>
      <c r="AG2" s="200"/>
      <c r="AH2" s="200"/>
      <c r="AI2" s="200"/>
      <c r="AJ2" s="200" t="s">
        <v>27</v>
      </c>
      <c r="AK2" s="200"/>
      <c r="AL2" s="200"/>
      <c r="AM2" s="200"/>
      <c r="AN2" s="200" t="s">
        <v>27</v>
      </c>
      <c r="AO2" s="200"/>
      <c r="AP2" s="200"/>
      <c r="AQ2" s="200"/>
      <c r="AR2" s="200"/>
      <c r="AS2" s="200"/>
      <c r="AT2" s="200"/>
      <c r="AU2" s="200"/>
      <c r="AV2" s="200"/>
      <c r="AW2" s="200"/>
    </row>
    <row r="3" spans="1:63" s="2" customFormat="1" ht="18.75" customHeight="1" x14ac:dyDescent="0.2">
      <c r="A3" s="200"/>
      <c r="B3" s="200"/>
      <c r="C3" s="200" t="s">
        <v>0</v>
      </c>
      <c r="D3" s="200" t="s">
        <v>3</v>
      </c>
      <c r="E3" s="200" t="s">
        <v>28</v>
      </c>
      <c r="F3" s="200" t="s">
        <v>29</v>
      </c>
      <c r="G3" s="200" t="s">
        <v>30</v>
      </c>
      <c r="H3" s="200" t="s">
        <v>31</v>
      </c>
      <c r="I3" s="200" t="s">
        <v>32</v>
      </c>
      <c r="J3" s="200"/>
      <c r="K3" s="200"/>
      <c r="L3" s="200"/>
      <c r="M3" s="200"/>
      <c r="N3" s="200"/>
      <c r="O3" s="200"/>
      <c r="P3" s="200"/>
      <c r="Q3" s="200"/>
      <c r="R3" s="200" t="s">
        <v>38</v>
      </c>
      <c r="S3" s="200" t="s">
        <v>5</v>
      </c>
      <c r="T3" s="200" t="s">
        <v>6</v>
      </c>
      <c r="U3" s="200" t="s">
        <v>7</v>
      </c>
      <c r="V3" s="200" t="s">
        <v>39</v>
      </c>
      <c r="W3" s="200" t="s">
        <v>40</v>
      </c>
      <c r="X3" s="200" t="s">
        <v>8</v>
      </c>
      <c r="Y3" s="200" t="s">
        <v>9</v>
      </c>
      <c r="Z3" s="200" t="s">
        <v>41</v>
      </c>
      <c r="AA3" s="200" t="s">
        <v>42</v>
      </c>
      <c r="AB3" s="200" t="s">
        <v>10</v>
      </c>
      <c r="AC3" s="200" t="s">
        <v>346</v>
      </c>
      <c r="AD3" s="200" t="s">
        <v>11</v>
      </c>
      <c r="AE3" s="200"/>
      <c r="AF3" s="200" t="s">
        <v>12</v>
      </c>
      <c r="AG3" s="200" t="s">
        <v>44</v>
      </c>
      <c r="AH3" s="200" t="s">
        <v>45</v>
      </c>
      <c r="AI3" s="200" t="s">
        <v>46</v>
      </c>
      <c r="AJ3" s="200" t="s">
        <v>13</v>
      </c>
      <c r="AK3" s="200"/>
      <c r="AL3" s="200"/>
      <c r="AM3" s="200"/>
      <c r="AN3" s="200" t="s">
        <v>49</v>
      </c>
      <c r="AO3" s="200" t="s">
        <v>18</v>
      </c>
      <c r="AP3" s="200" t="s">
        <v>19</v>
      </c>
      <c r="AQ3" s="200" t="s">
        <v>50</v>
      </c>
      <c r="AR3" s="200" t="s">
        <v>20</v>
      </c>
      <c r="AS3" s="200" t="s">
        <v>51</v>
      </c>
      <c r="AT3" s="200" t="s">
        <v>21</v>
      </c>
      <c r="AU3" s="200" t="s">
        <v>22</v>
      </c>
      <c r="AV3" s="200" t="s">
        <v>23</v>
      </c>
      <c r="AW3" s="200" t="s">
        <v>24</v>
      </c>
    </row>
    <row r="4" spans="1:63" s="2" customFormat="1" x14ac:dyDescent="0.2">
      <c r="A4" s="200"/>
      <c r="B4" s="200"/>
      <c r="C4" s="200"/>
      <c r="D4" s="200"/>
      <c r="E4" s="200"/>
      <c r="F4" s="200"/>
      <c r="G4" s="200"/>
      <c r="H4" s="200"/>
      <c r="I4" s="200" t="s">
        <v>33</v>
      </c>
      <c r="J4" s="200"/>
      <c r="K4" s="200"/>
      <c r="L4" s="200" t="s">
        <v>34</v>
      </c>
      <c r="M4" s="200" t="s">
        <v>35</v>
      </c>
      <c r="N4" s="200" t="s">
        <v>36</v>
      </c>
      <c r="O4" s="200"/>
      <c r="P4" s="200"/>
      <c r="Q4" s="200" t="s">
        <v>34</v>
      </c>
      <c r="R4" s="200"/>
      <c r="S4" s="200"/>
      <c r="T4" s="200"/>
      <c r="U4" s="200"/>
      <c r="V4" s="200"/>
      <c r="W4" s="200"/>
      <c r="X4" s="200"/>
      <c r="Y4" s="200"/>
      <c r="Z4" s="200"/>
      <c r="AA4" s="200"/>
      <c r="AB4" s="200"/>
      <c r="AC4" s="200"/>
      <c r="AD4" s="200" t="s">
        <v>47</v>
      </c>
      <c r="AE4" s="200" t="s">
        <v>48</v>
      </c>
      <c r="AF4" s="200"/>
      <c r="AG4" s="200"/>
      <c r="AH4" s="200"/>
      <c r="AI4" s="200"/>
      <c r="AJ4" s="200" t="s">
        <v>14</v>
      </c>
      <c r="AK4" s="200" t="s">
        <v>15</v>
      </c>
      <c r="AL4" s="200" t="s">
        <v>16</v>
      </c>
      <c r="AM4" s="200" t="s">
        <v>17</v>
      </c>
      <c r="AN4" s="200"/>
      <c r="AO4" s="200"/>
      <c r="AP4" s="200"/>
      <c r="AQ4" s="200"/>
      <c r="AR4" s="200"/>
      <c r="AS4" s="200"/>
      <c r="AT4" s="200"/>
      <c r="AU4" s="200"/>
      <c r="AV4" s="200"/>
      <c r="AW4" s="200"/>
    </row>
    <row r="5" spans="1:63" s="2" customFormat="1" x14ac:dyDescent="0.2">
      <c r="A5" s="200"/>
      <c r="B5" s="200"/>
      <c r="C5" s="200"/>
      <c r="D5" s="200"/>
      <c r="E5" s="200"/>
      <c r="F5" s="200"/>
      <c r="G5" s="200"/>
      <c r="H5" s="200"/>
      <c r="I5" s="16" t="s">
        <v>4</v>
      </c>
      <c r="J5" s="16" t="s">
        <v>1</v>
      </c>
      <c r="K5" s="16" t="s">
        <v>2</v>
      </c>
      <c r="L5" s="200"/>
      <c r="M5" s="200"/>
      <c r="N5" s="16" t="s">
        <v>4</v>
      </c>
      <c r="O5" s="16" t="s">
        <v>1</v>
      </c>
      <c r="P5" s="16" t="s">
        <v>2</v>
      </c>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row>
    <row r="6" spans="1:63" ht="45" x14ac:dyDescent="0.2">
      <c r="A6" s="59" t="s">
        <v>352</v>
      </c>
      <c r="B6" s="59" t="s">
        <v>52</v>
      </c>
      <c r="C6" s="59">
        <v>2015</v>
      </c>
      <c r="D6" s="59" t="s">
        <v>53</v>
      </c>
      <c r="E6" s="17" t="s">
        <v>54</v>
      </c>
      <c r="F6" s="59" t="s">
        <v>55</v>
      </c>
      <c r="G6" s="59" t="s">
        <v>56</v>
      </c>
      <c r="H6" s="59" t="s">
        <v>57</v>
      </c>
      <c r="I6" s="59" t="s">
        <v>58</v>
      </c>
      <c r="J6" s="59" t="s">
        <v>59</v>
      </c>
      <c r="K6" s="59" t="s">
        <v>60</v>
      </c>
      <c r="L6" s="59" t="s">
        <v>56</v>
      </c>
      <c r="M6" s="67">
        <v>235712</v>
      </c>
      <c r="N6" s="59" t="s">
        <v>58</v>
      </c>
      <c r="O6" s="59" t="s">
        <v>59</v>
      </c>
      <c r="P6" s="59" t="s">
        <v>60</v>
      </c>
      <c r="Q6" s="59" t="s">
        <v>56</v>
      </c>
      <c r="R6" s="59" t="s">
        <v>61</v>
      </c>
      <c r="S6" s="59" t="s">
        <v>62</v>
      </c>
      <c r="T6" s="59" t="s">
        <v>54</v>
      </c>
      <c r="U6" s="18" t="s">
        <v>353</v>
      </c>
      <c r="V6" s="68">
        <v>203200</v>
      </c>
      <c r="W6" s="68">
        <v>235712</v>
      </c>
      <c r="X6" s="59" t="s">
        <v>354</v>
      </c>
      <c r="Y6" s="59" t="s">
        <v>63</v>
      </c>
      <c r="Z6" s="59" t="s">
        <v>56</v>
      </c>
      <c r="AA6" s="59" t="s">
        <v>64</v>
      </c>
      <c r="AB6" s="59" t="s">
        <v>65</v>
      </c>
      <c r="AC6" s="59" t="s">
        <v>56</v>
      </c>
      <c r="AD6" s="18" t="s">
        <v>353</v>
      </c>
      <c r="AE6" s="18" t="s">
        <v>355</v>
      </c>
      <c r="AF6" s="59" t="s">
        <v>56</v>
      </c>
      <c r="AG6" s="59" t="s">
        <v>56</v>
      </c>
      <c r="AH6" s="59" t="s">
        <v>66</v>
      </c>
      <c r="AI6" s="59" t="s">
        <v>66</v>
      </c>
      <c r="AJ6" s="59" t="s">
        <v>56</v>
      </c>
      <c r="AK6" s="59" t="s">
        <v>56</v>
      </c>
      <c r="AL6" s="59" t="s">
        <v>56</v>
      </c>
      <c r="AM6" s="59" t="s">
        <v>56</v>
      </c>
      <c r="AN6" s="59" t="s">
        <v>67</v>
      </c>
      <c r="AO6" s="59" t="s">
        <v>56</v>
      </c>
      <c r="AP6" s="59" t="s">
        <v>56</v>
      </c>
      <c r="AQ6" s="59" t="s">
        <v>56</v>
      </c>
      <c r="AR6" s="59" t="s">
        <v>56</v>
      </c>
      <c r="AS6" s="59" t="s">
        <v>61</v>
      </c>
      <c r="AT6" s="59" t="s">
        <v>56</v>
      </c>
      <c r="AU6" s="59" t="s">
        <v>56</v>
      </c>
      <c r="AV6" s="59" t="s">
        <v>56</v>
      </c>
      <c r="AW6" s="17" t="s">
        <v>68</v>
      </c>
    </row>
    <row r="7" spans="1:63" ht="45" x14ac:dyDescent="0.2">
      <c r="A7" s="59" t="s">
        <v>352</v>
      </c>
      <c r="B7" s="59" t="s">
        <v>52</v>
      </c>
      <c r="C7" s="59">
        <v>2015</v>
      </c>
      <c r="D7" s="59" t="s">
        <v>53</v>
      </c>
      <c r="E7" s="17" t="s">
        <v>69</v>
      </c>
      <c r="F7" s="59" t="s">
        <v>55</v>
      </c>
      <c r="G7" s="59" t="s">
        <v>56</v>
      </c>
      <c r="H7" s="59" t="s">
        <v>70</v>
      </c>
      <c r="I7" s="59" t="s">
        <v>58</v>
      </c>
      <c r="J7" s="59" t="s">
        <v>59</v>
      </c>
      <c r="K7" s="59" t="s">
        <v>60</v>
      </c>
      <c r="L7" s="59" t="s">
        <v>56</v>
      </c>
      <c r="M7" s="68">
        <v>91408</v>
      </c>
      <c r="N7" s="59" t="s">
        <v>58</v>
      </c>
      <c r="O7" s="59" t="s">
        <v>59</v>
      </c>
      <c r="P7" s="59" t="s">
        <v>60</v>
      </c>
      <c r="Q7" s="59" t="s">
        <v>56</v>
      </c>
      <c r="R7" s="59" t="s">
        <v>61</v>
      </c>
      <c r="S7" s="59" t="s">
        <v>62</v>
      </c>
      <c r="T7" s="59" t="s">
        <v>71</v>
      </c>
      <c r="U7" s="18" t="s">
        <v>353</v>
      </c>
      <c r="V7" s="68">
        <v>78800</v>
      </c>
      <c r="W7" s="68">
        <v>91408</v>
      </c>
      <c r="X7" s="59" t="s">
        <v>356</v>
      </c>
      <c r="Y7" s="59" t="s">
        <v>63</v>
      </c>
      <c r="Z7" s="59" t="s">
        <v>56</v>
      </c>
      <c r="AA7" s="59" t="s">
        <v>64</v>
      </c>
      <c r="AB7" s="59" t="s">
        <v>72</v>
      </c>
      <c r="AC7" s="59" t="s">
        <v>56</v>
      </c>
      <c r="AD7" s="18" t="s">
        <v>353</v>
      </c>
      <c r="AE7" s="18" t="s">
        <v>355</v>
      </c>
      <c r="AF7" s="59" t="s">
        <v>56</v>
      </c>
      <c r="AG7" s="59" t="s">
        <v>56</v>
      </c>
      <c r="AH7" s="59" t="s">
        <v>66</v>
      </c>
      <c r="AI7" s="59" t="s">
        <v>66</v>
      </c>
      <c r="AJ7" s="59" t="s">
        <v>56</v>
      </c>
      <c r="AK7" s="59" t="s">
        <v>56</v>
      </c>
      <c r="AL7" s="59" t="s">
        <v>56</v>
      </c>
      <c r="AM7" s="59" t="s">
        <v>56</v>
      </c>
      <c r="AN7" s="59" t="s">
        <v>67</v>
      </c>
      <c r="AO7" s="59" t="s">
        <v>56</v>
      </c>
      <c r="AP7" s="59" t="s">
        <v>56</v>
      </c>
      <c r="AQ7" s="59" t="s">
        <v>56</v>
      </c>
      <c r="AR7" s="59" t="s">
        <v>56</v>
      </c>
      <c r="AS7" s="59" t="s">
        <v>61</v>
      </c>
      <c r="AT7" s="59" t="s">
        <v>56</v>
      </c>
      <c r="AU7" s="59" t="s">
        <v>56</v>
      </c>
      <c r="AV7" s="59" t="s">
        <v>56</v>
      </c>
      <c r="AW7" s="17" t="s">
        <v>68</v>
      </c>
    </row>
    <row r="8" spans="1:63" ht="45" x14ac:dyDescent="0.2">
      <c r="A8" s="59" t="s">
        <v>157</v>
      </c>
      <c r="B8" s="59" t="s">
        <v>52</v>
      </c>
      <c r="C8" s="59">
        <v>2015</v>
      </c>
      <c r="D8" s="59" t="s">
        <v>73</v>
      </c>
      <c r="E8" s="17" t="s">
        <v>74</v>
      </c>
      <c r="F8" s="59" t="s">
        <v>75</v>
      </c>
      <c r="G8" s="59" t="s">
        <v>56</v>
      </c>
      <c r="H8" s="59" t="s">
        <v>76</v>
      </c>
      <c r="I8" s="59" t="s">
        <v>77</v>
      </c>
      <c r="J8" s="59" t="s">
        <v>78</v>
      </c>
      <c r="K8" s="59" t="s">
        <v>79</v>
      </c>
      <c r="L8" s="59" t="s">
        <v>56</v>
      </c>
      <c r="M8" s="68">
        <v>60088</v>
      </c>
      <c r="N8" s="59" t="s">
        <v>77</v>
      </c>
      <c r="O8" s="59" t="s">
        <v>80</v>
      </c>
      <c r="P8" s="59" t="s">
        <v>79</v>
      </c>
      <c r="Q8" s="59" t="s">
        <v>56</v>
      </c>
      <c r="R8" s="59" t="s">
        <v>61</v>
      </c>
      <c r="S8" s="59" t="s">
        <v>62</v>
      </c>
      <c r="T8" s="59" t="s">
        <v>81</v>
      </c>
      <c r="U8" s="18" t="s">
        <v>357</v>
      </c>
      <c r="V8" s="68">
        <v>51800</v>
      </c>
      <c r="W8" s="68">
        <v>60088</v>
      </c>
      <c r="X8" s="59" t="s">
        <v>56</v>
      </c>
      <c r="Y8" s="59" t="s">
        <v>63</v>
      </c>
      <c r="Z8" s="59" t="s">
        <v>56</v>
      </c>
      <c r="AA8" s="59" t="s">
        <v>64</v>
      </c>
      <c r="AB8" s="59" t="s">
        <v>82</v>
      </c>
      <c r="AC8" s="59" t="s">
        <v>56</v>
      </c>
      <c r="AD8" s="18" t="s">
        <v>358</v>
      </c>
      <c r="AE8" s="18" t="s">
        <v>359</v>
      </c>
      <c r="AF8" s="59" t="s">
        <v>56</v>
      </c>
      <c r="AG8" s="59" t="s">
        <v>56</v>
      </c>
      <c r="AH8" s="59" t="s">
        <v>66</v>
      </c>
      <c r="AI8" s="59" t="s">
        <v>66</v>
      </c>
      <c r="AJ8" s="59" t="s">
        <v>56</v>
      </c>
      <c r="AK8" s="59" t="s">
        <v>56</v>
      </c>
      <c r="AL8" s="59" t="s">
        <v>56</v>
      </c>
      <c r="AM8" s="59" t="s">
        <v>56</v>
      </c>
      <c r="AN8" s="59" t="s">
        <v>67</v>
      </c>
      <c r="AO8" s="59" t="s">
        <v>56</v>
      </c>
      <c r="AP8" s="59" t="s">
        <v>56</v>
      </c>
      <c r="AQ8" s="59" t="s">
        <v>56</v>
      </c>
      <c r="AR8" s="59" t="s">
        <v>56</v>
      </c>
      <c r="AS8" s="59" t="s">
        <v>61</v>
      </c>
      <c r="AT8" s="59" t="s">
        <v>56</v>
      </c>
      <c r="AU8" s="59" t="s">
        <v>56</v>
      </c>
      <c r="AV8" s="59" t="s">
        <v>56</v>
      </c>
      <c r="AW8" s="17" t="s">
        <v>68</v>
      </c>
    </row>
    <row r="9" spans="1:63" ht="45" x14ac:dyDescent="0.2">
      <c r="A9" s="59" t="s">
        <v>157</v>
      </c>
      <c r="B9" s="59" t="s">
        <v>52</v>
      </c>
      <c r="C9" s="59">
        <v>2015</v>
      </c>
      <c r="D9" s="59" t="s">
        <v>73</v>
      </c>
      <c r="E9" s="17" t="s">
        <v>83</v>
      </c>
      <c r="F9" s="59" t="s">
        <v>75</v>
      </c>
      <c r="G9" s="59" t="s">
        <v>56</v>
      </c>
      <c r="H9" s="59" t="s">
        <v>84</v>
      </c>
      <c r="I9" s="59" t="s">
        <v>77</v>
      </c>
      <c r="J9" s="59" t="s">
        <v>78</v>
      </c>
      <c r="K9" s="59" t="s">
        <v>79</v>
      </c>
      <c r="L9" s="59" t="s">
        <v>56</v>
      </c>
      <c r="M9" s="68">
        <v>71479.199999999997</v>
      </c>
      <c r="N9" s="59" t="s">
        <v>77</v>
      </c>
      <c r="O9" s="59" t="s">
        <v>80</v>
      </c>
      <c r="P9" s="59" t="s">
        <v>79</v>
      </c>
      <c r="Q9" s="59" t="s">
        <v>56</v>
      </c>
      <c r="R9" s="59" t="s">
        <v>61</v>
      </c>
      <c r="S9" s="59" t="s">
        <v>62</v>
      </c>
      <c r="T9" s="59" t="s">
        <v>83</v>
      </c>
      <c r="U9" s="18" t="s">
        <v>358</v>
      </c>
      <c r="V9" s="68">
        <v>61620</v>
      </c>
      <c r="W9" s="68">
        <v>71479.199999999997</v>
      </c>
      <c r="X9" s="59" t="s">
        <v>56</v>
      </c>
      <c r="Y9" s="59" t="s">
        <v>63</v>
      </c>
      <c r="Z9" s="59" t="s">
        <v>56</v>
      </c>
      <c r="AA9" s="59" t="s">
        <v>64</v>
      </c>
      <c r="AB9" s="59" t="s">
        <v>85</v>
      </c>
      <c r="AC9" s="59" t="s">
        <v>56</v>
      </c>
      <c r="AD9" s="18" t="s">
        <v>358</v>
      </c>
      <c r="AE9" s="18" t="s">
        <v>360</v>
      </c>
      <c r="AF9" s="59" t="s">
        <v>56</v>
      </c>
      <c r="AG9" s="59" t="s">
        <v>56</v>
      </c>
      <c r="AH9" s="59" t="s">
        <v>66</v>
      </c>
      <c r="AI9" s="59" t="s">
        <v>66</v>
      </c>
      <c r="AJ9" s="59" t="s">
        <v>56</v>
      </c>
      <c r="AK9" s="59" t="s">
        <v>56</v>
      </c>
      <c r="AL9" s="59" t="s">
        <v>56</v>
      </c>
      <c r="AM9" s="59" t="s">
        <v>56</v>
      </c>
      <c r="AN9" s="59" t="s">
        <v>67</v>
      </c>
      <c r="AO9" s="59" t="s">
        <v>56</v>
      </c>
      <c r="AP9" s="59" t="s">
        <v>56</v>
      </c>
      <c r="AQ9" s="59" t="s">
        <v>56</v>
      </c>
      <c r="AR9" s="59" t="s">
        <v>56</v>
      </c>
      <c r="AS9" s="59" t="s">
        <v>61</v>
      </c>
      <c r="AT9" s="59" t="s">
        <v>56</v>
      </c>
      <c r="AU9" s="59" t="s">
        <v>56</v>
      </c>
      <c r="AV9" s="59" t="s">
        <v>56</v>
      </c>
      <c r="AW9" s="17" t="s">
        <v>68</v>
      </c>
    </row>
    <row r="10" spans="1:63" ht="45" x14ac:dyDescent="0.2">
      <c r="A10" s="59" t="s">
        <v>157</v>
      </c>
      <c r="B10" s="59" t="s">
        <v>52</v>
      </c>
      <c r="C10" s="59">
        <v>2015</v>
      </c>
      <c r="D10" s="59" t="s">
        <v>73</v>
      </c>
      <c r="E10" s="17" t="s">
        <v>86</v>
      </c>
      <c r="F10" s="59" t="s">
        <v>75</v>
      </c>
      <c r="G10" s="59" t="s">
        <v>56</v>
      </c>
      <c r="H10" s="59" t="s">
        <v>87</v>
      </c>
      <c r="I10" s="59" t="s">
        <v>77</v>
      </c>
      <c r="J10" s="59" t="s">
        <v>78</v>
      </c>
      <c r="K10" s="59" t="s">
        <v>79</v>
      </c>
      <c r="L10" s="59" t="s">
        <v>56</v>
      </c>
      <c r="M10" s="68">
        <v>82267.199999999997</v>
      </c>
      <c r="N10" s="59" t="s">
        <v>77</v>
      </c>
      <c r="O10" s="59" t="s">
        <v>80</v>
      </c>
      <c r="P10" s="59" t="s">
        <v>79</v>
      </c>
      <c r="Q10" s="59" t="s">
        <v>56</v>
      </c>
      <c r="R10" s="59" t="s">
        <v>61</v>
      </c>
      <c r="S10" s="59" t="s">
        <v>62</v>
      </c>
      <c r="T10" s="59" t="s">
        <v>86</v>
      </c>
      <c r="U10" s="18" t="s">
        <v>358</v>
      </c>
      <c r="V10" s="68">
        <v>70920</v>
      </c>
      <c r="W10" s="68">
        <v>82267.199999999997</v>
      </c>
      <c r="X10" s="59" t="s">
        <v>56</v>
      </c>
      <c r="Y10" s="59" t="s">
        <v>63</v>
      </c>
      <c r="Z10" s="59" t="s">
        <v>56</v>
      </c>
      <c r="AA10" s="59" t="s">
        <v>64</v>
      </c>
      <c r="AB10" s="59" t="s">
        <v>88</v>
      </c>
      <c r="AC10" s="59" t="s">
        <v>56</v>
      </c>
      <c r="AD10" s="18" t="s">
        <v>358</v>
      </c>
      <c r="AE10" s="18" t="s">
        <v>361</v>
      </c>
      <c r="AF10" s="59" t="s">
        <v>56</v>
      </c>
      <c r="AG10" s="59" t="s">
        <v>56</v>
      </c>
      <c r="AH10" s="59" t="s">
        <v>66</v>
      </c>
      <c r="AI10" s="59" t="s">
        <v>66</v>
      </c>
      <c r="AJ10" s="59" t="s">
        <v>56</v>
      </c>
      <c r="AK10" s="59" t="s">
        <v>56</v>
      </c>
      <c r="AL10" s="59" t="s">
        <v>56</v>
      </c>
      <c r="AM10" s="59" t="s">
        <v>56</v>
      </c>
      <c r="AN10" s="59" t="s">
        <v>67</v>
      </c>
      <c r="AO10" s="59" t="s">
        <v>56</v>
      </c>
      <c r="AP10" s="59" t="s">
        <v>56</v>
      </c>
      <c r="AQ10" s="59" t="s">
        <v>56</v>
      </c>
      <c r="AR10" s="59" t="s">
        <v>56</v>
      </c>
      <c r="AS10" s="59" t="s">
        <v>61</v>
      </c>
      <c r="AT10" s="59" t="s">
        <v>56</v>
      </c>
      <c r="AU10" s="59" t="s">
        <v>56</v>
      </c>
      <c r="AV10" s="59" t="s">
        <v>56</v>
      </c>
      <c r="AW10" s="17" t="s">
        <v>68</v>
      </c>
    </row>
    <row r="11" spans="1:63" s="8" customFormat="1" ht="45" x14ac:dyDescent="0.2">
      <c r="A11" s="59" t="s">
        <v>157</v>
      </c>
      <c r="B11" s="59" t="s">
        <v>52</v>
      </c>
      <c r="C11" s="59">
        <v>2015</v>
      </c>
      <c r="D11" s="59" t="s">
        <v>73</v>
      </c>
      <c r="E11" s="17" t="s">
        <v>89</v>
      </c>
      <c r="F11" s="59" t="s">
        <v>75</v>
      </c>
      <c r="G11" s="59" t="s">
        <v>56</v>
      </c>
      <c r="H11" s="59" t="s">
        <v>90</v>
      </c>
      <c r="I11" s="59" t="s">
        <v>77</v>
      </c>
      <c r="J11" s="59" t="s">
        <v>78</v>
      </c>
      <c r="K11" s="59" t="s">
        <v>79</v>
      </c>
      <c r="L11" s="59" t="s">
        <v>56</v>
      </c>
      <c r="M11" s="68">
        <v>89227.199999999997</v>
      </c>
      <c r="N11" s="59" t="s">
        <v>77</v>
      </c>
      <c r="O11" s="59" t="s">
        <v>80</v>
      </c>
      <c r="P11" s="59" t="s">
        <v>79</v>
      </c>
      <c r="Q11" s="59" t="s">
        <v>56</v>
      </c>
      <c r="R11" s="59" t="s">
        <v>61</v>
      </c>
      <c r="S11" s="59" t="s">
        <v>62</v>
      </c>
      <c r="T11" s="59" t="s">
        <v>89</v>
      </c>
      <c r="U11" s="18" t="s">
        <v>362</v>
      </c>
      <c r="V11" s="68">
        <v>76920</v>
      </c>
      <c r="W11" s="68">
        <v>89227.199999999997</v>
      </c>
      <c r="X11" s="59" t="s">
        <v>56</v>
      </c>
      <c r="Y11" s="59" t="s">
        <v>63</v>
      </c>
      <c r="Z11" s="59" t="s">
        <v>56</v>
      </c>
      <c r="AA11" s="59" t="s">
        <v>64</v>
      </c>
      <c r="AB11" s="59" t="s">
        <v>91</v>
      </c>
      <c r="AC11" s="59" t="s">
        <v>56</v>
      </c>
      <c r="AD11" s="18" t="s">
        <v>362</v>
      </c>
      <c r="AE11" s="18" t="s">
        <v>363</v>
      </c>
      <c r="AF11" s="59" t="s">
        <v>56</v>
      </c>
      <c r="AG11" s="59" t="s">
        <v>56</v>
      </c>
      <c r="AH11" s="59" t="s">
        <v>66</v>
      </c>
      <c r="AI11" s="59" t="s">
        <v>66</v>
      </c>
      <c r="AJ11" s="59" t="s">
        <v>56</v>
      </c>
      <c r="AK11" s="59" t="s">
        <v>56</v>
      </c>
      <c r="AL11" s="59" t="s">
        <v>56</v>
      </c>
      <c r="AM11" s="59" t="s">
        <v>56</v>
      </c>
      <c r="AN11" s="59" t="s">
        <v>67</v>
      </c>
      <c r="AO11" s="59" t="s">
        <v>56</v>
      </c>
      <c r="AP11" s="59" t="s">
        <v>56</v>
      </c>
      <c r="AQ11" s="59" t="s">
        <v>56</v>
      </c>
      <c r="AR11" s="59" t="s">
        <v>56</v>
      </c>
      <c r="AS11" s="59" t="s">
        <v>61</v>
      </c>
      <c r="AT11" s="59" t="s">
        <v>56</v>
      </c>
      <c r="AU11" s="59" t="s">
        <v>56</v>
      </c>
      <c r="AV11" s="59" t="s">
        <v>56</v>
      </c>
      <c r="AW11" s="17" t="s">
        <v>68</v>
      </c>
    </row>
    <row r="12" spans="1:63" s="8" customFormat="1" ht="45" x14ac:dyDescent="0.2">
      <c r="A12" s="59" t="s">
        <v>157</v>
      </c>
      <c r="B12" s="59" t="s">
        <v>52</v>
      </c>
      <c r="C12" s="59">
        <v>2015</v>
      </c>
      <c r="D12" s="59" t="s">
        <v>73</v>
      </c>
      <c r="E12" s="17" t="s">
        <v>92</v>
      </c>
      <c r="F12" s="59" t="s">
        <v>75</v>
      </c>
      <c r="G12" s="59" t="s">
        <v>56</v>
      </c>
      <c r="H12" s="59" t="s">
        <v>93</v>
      </c>
      <c r="I12" s="59" t="s">
        <v>77</v>
      </c>
      <c r="J12" s="59" t="s">
        <v>78</v>
      </c>
      <c r="K12" s="59" t="s">
        <v>79</v>
      </c>
      <c r="L12" s="59" t="s">
        <v>56</v>
      </c>
      <c r="M12" s="68">
        <v>79576</v>
      </c>
      <c r="N12" s="59" t="s">
        <v>77</v>
      </c>
      <c r="O12" s="59" t="s">
        <v>80</v>
      </c>
      <c r="P12" s="59" t="s">
        <v>79</v>
      </c>
      <c r="Q12" s="59" t="s">
        <v>56</v>
      </c>
      <c r="R12" s="59" t="s">
        <v>61</v>
      </c>
      <c r="S12" s="59" t="s">
        <v>62</v>
      </c>
      <c r="T12" s="59" t="s">
        <v>92</v>
      </c>
      <c r="U12" s="18" t="s">
        <v>362</v>
      </c>
      <c r="V12" s="68">
        <v>68600</v>
      </c>
      <c r="W12" s="68">
        <v>79576</v>
      </c>
      <c r="X12" s="59" t="s">
        <v>56</v>
      </c>
      <c r="Y12" s="59" t="s">
        <v>63</v>
      </c>
      <c r="Z12" s="59" t="s">
        <v>56</v>
      </c>
      <c r="AA12" s="59" t="s">
        <v>64</v>
      </c>
      <c r="AB12" s="59" t="s">
        <v>94</v>
      </c>
      <c r="AC12" s="59" t="s">
        <v>56</v>
      </c>
      <c r="AD12" s="59" t="s">
        <v>362</v>
      </c>
      <c r="AE12" s="59" t="s">
        <v>364</v>
      </c>
      <c r="AF12" s="59" t="s">
        <v>56</v>
      </c>
      <c r="AG12" s="59" t="s">
        <v>56</v>
      </c>
      <c r="AH12" s="59" t="s">
        <v>66</v>
      </c>
      <c r="AI12" s="59" t="s">
        <v>66</v>
      </c>
      <c r="AJ12" s="59" t="s">
        <v>56</v>
      </c>
      <c r="AK12" s="59" t="s">
        <v>56</v>
      </c>
      <c r="AL12" s="59" t="s">
        <v>56</v>
      </c>
      <c r="AM12" s="59" t="s">
        <v>56</v>
      </c>
      <c r="AN12" s="59" t="s">
        <v>67</v>
      </c>
      <c r="AO12" s="59" t="s">
        <v>56</v>
      </c>
      <c r="AP12" s="59" t="s">
        <v>56</v>
      </c>
      <c r="AQ12" s="59" t="s">
        <v>56</v>
      </c>
      <c r="AR12" s="59" t="s">
        <v>56</v>
      </c>
      <c r="AS12" s="59" t="s">
        <v>61</v>
      </c>
      <c r="AT12" s="59" t="s">
        <v>56</v>
      </c>
      <c r="AU12" s="59" t="s">
        <v>56</v>
      </c>
      <c r="AV12" s="59" t="s">
        <v>56</v>
      </c>
      <c r="AW12" s="17" t="s">
        <v>68</v>
      </c>
    </row>
    <row r="13" spans="1:63" s="8" customFormat="1" ht="45" x14ac:dyDescent="0.2">
      <c r="A13" s="59" t="s">
        <v>157</v>
      </c>
      <c r="B13" s="59" t="s">
        <v>52</v>
      </c>
      <c r="C13" s="59">
        <v>2015</v>
      </c>
      <c r="D13" s="59" t="s">
        <v>53</v>
      </c>
      <c r="E13" s="17" t="s">
        <v>95</v>
      </c>
      <c r="F13" s="59" t="s">
        <v>75</v>
      </c>
      <c r="G13" s="59" t="s">
        <v>56</v>
      </c>
      <c r="H13" s="59" t="s">
        <v>96</v>
      </c>
      <c r="I13" s="59" t="s">
        <v>97</v>
      </c>
      <c r="J13" s="59" t="s">
        <v>98</v>
      </c>
      <c r="K13" s="59" t="s">
        <v>99</v>
      </c>
      <c r="L13" s="59" t="s">
        <v>56</v>
      </c>
      <c r="M13" s="68">
        <v>71920</v>
      </c>
      <c r="N13" s="59" t="s">
        <v>97</v>
      </c>
      <c r="O13" s="59" t="s">
        <v>98</v>
      </c>
      <c r="P13" s="59" t="s">
        <v>99</v>
      </c>
      <c r="Q13" s="59" t="s">
        <v>56</v>
      </c>
      <c r="R13" s="59" t="s">
        <v>61</v>
      </c>
      <c r="S13" s="59" t="s">
        <v>62</v>
      </c>
      <c r="T13" s="59" t="s">
        <v>95</v>
      </c>
      <c r="U13" s="18" t="s">
        <v>365</v>
      </c>
      <c r="V13" s="68">
        <v>62000</v>
      </c>
      <c r="W13" s="68">
        <v>71920</v>
      </c>
      <c r="X13" s="59" t="s">
        <v>56</v>
      </c>
      <c r="Y13" s="59" t="s">
        <v>63</v>
      </c>
      <c r="Z13" s="59" t="s">
        <v>56</v>
      </c>
      <c r="AA13" s="59" t="s">
        <v>64</v>
      </c>
      <c r="AB13" s="59" t="s">
        <v>100</v>
      </c>
      <c r="AC13" s="59" t="s">
        <v>56</v>
      </c>
      <c r="AD13" s="18" t="s">
        <v>365</v>
      </c>
      <c r="AE13" s="18" t="s">
        <v>366</v>
      </c>
      <c r="AF13" s="59" t="s">
        <v>56</v>
      </c>
      <c r="AG13" s="59" t="s">
        <v>56</v>
      </c>
      <c r="AH13" s="59" t="s">
        <v>66</v>
      </c>
      <c r="AI13" s="59" t="s">
        <v>66</v>
      </c>
      <c r="AJ13" s="59" t="s">
        <v>56</v>
      </c>
      <c r="AK13" s="59" t="s">
        <v>56</v>
      </c>
      <c r="AL13" s="59" t="s">
        <v>56</v>
      </c>
      <c r="AM13" s="59" t="s">
        <v>56</v>
      </c>
      <c r="AN13" s="59" t="s">
        <v>67</v>
      </c>
      <c r="AO13" s="59" t="s">
        <v>56</v>
      </c>
      <c r="AP13" s="59" t="s">
        <v>56</v>
      </c>
      <c r="AQ13" s="59" t="s">
        <v>56</v>
      </c>
      <c r="AR13" s="59" t="s">
        <v>56</v>
      </c>
      <c r="AS13" s="59" t="s">
        <v>61</v>
      </c>
      <c r="AT13" s="59" t="s">
        <v>56</v>
      </c>
      <c r="AU13" s="59" t="s">
        <v>56</v>
      </c>
      <c r="AV13" s="59" t="s">
        <v>56</v>
      </c>
      <c r="AW13" s="17" t="s">
        <v>68</v>
      </c>
    </row>
    <row r="14" spans="1:63" s="8" customFormat="1" ht="45" x14ac:dyDescent="0.2">
      <c r="A14" s="59" t="s">
        <v>157</v>
      </c>
      <c r="B14" s="59" t="s">
        <v>52</v>
      </c>
      <c r="C14" s="59">
        <v>2015</v>
      </c>
      <c r="D14" s="59" t="s">
        <v>73</v>
      </c>
      <c r="E14" s="59" t="s">
        <v>101</v>
      </c>
      <c r="F14" s="59" t="s">
        <v>75</v>
      </c>
      <c r="G14" s="59" t="s">
        <v>56</v>
      </c>
      <c r="H14" s="59" t="s">
        <v>102</v>
      </c>
      <c r="I14" s="59" t="s">
        <v>56</v>
      </c>
      <c r="J14" s="59" t="s">
        <v>56</v>
      </c>
      <c r="K14" s="59" t="s">
        <v>56</v>
      </c>
      <c r="L14" s="59" t="s">
        <v>367</v>
      </c>
      <c r="M14" s="68">
        <v>191498.94</v>
      </c>
      <c r="N14" s="59" t="s">
        <v>56</v>
      </c>
      <c r="O14" s="59" t="s">
        <v>56</v>
      </c>
      <c r="P14" s="59" t="s">
        <v>56</v>
      </c>
      <c r="Q14" s="59" t="s">
        <v>368</v>
      </c>
      <c r="R14" s="59" t="s">
        <v>61</v>
      </c>
      <c r="S14" s="59" t="s">
        <v>62</v>
      </c>
      <c r="T14" s="59" t="s">
        <v>101</v>
      </c>
      <c r="U14" s="18" t="s">
        <v>369</v>
      </c>
      <c r="V14" s="68">
        <v>165085.29</v>
      </c>
      <c r="W14" s="68">
        <v>191498.94</v>
      </c>
      <c r="X14" s="59" t="s">
        <v>56</v>
      </c>
      <c r="Y14" s="59" t="s">
        <v>63</v>
      </c>
      <c r="Z14" s="59" t="s">
        <v>56</v>
      </c>
      <c r="AA14" s="59" t="s">
        <v>64</v>
      </c>
      <c r="AB14" s="59" t="s">
        <v>103</v>
      </c>
      <c r="AC14" s="59" t="s">
        <v>56</v>
      </c>
      <c r="AD14" s="18" t="s">
        <v>369</v>
      </c>
      <c r="AE14" s="18" t="s">
        <v>363</v>
      </c>
      <c r="AF14" s="59" t="s">
        <v>56</v>
      </c>
      <c r="AG14" s="59" t="s">
        <v>56</v>
      </c>
      <c r="AH14" s="59" t="s">
        <v>66</v>
      </c>
      <c r="AI14" s="59" t="s">
        <v>66</v>
      </c>
      <c r="AJ14" s="59" t="s">
        <v>56</v>
      </c>
      <c r="AK14" s="59" t="s">
        <v>56</v>
      </c>
      <c r="AL14" s="59" t="s">
        <v>56</v>
      </c>
      <c r="AM14" s="59" t="s">
        <v>56</v>
      </c>
      <c r="AN14" s="59" t="s">
        <v>67</v>
      </c>
      <c r="AO14" s="59" t="s">
        <v>56</v>
      </c>
      <c r="AP14" s="59" t="s">
        <v>56</v>
      </c>
      <c r="AQ14" s="59" t="s">
        <v>56</v>
      </c>
      <c r="AR14" s="59" t="s">
        <v>56</v>
      </c>
      <c r="AS14" s="59" t="s">
        <v>61</v>
      </c>
      <c r="AT14" s="59" t="s">
        <v>56</v>
      </c>
      <c r="AU14" s="59" t="s">
        <v>56</v>
      </c>
      <c r="AV14" s="59" t="s">
        <v>56</v>
      </c>
      <c r="AW14" s="17" t="s">
        <v>129</v>
      </c>
    </row>
    <row r="15" spans="1:63" s="6" customFormat="1" ht="56.25" x14ac:dyDescent="0.25">
      <c r="A15" s="59" t="s">
        <v>157</v>
      </c>
      <c r="B15" s="59" t="s">
        <v>158</v>
      </c>
      <c r="C15" s="59">
        <v>2015</v>
      </c>
      <c r="D15" s="59" t="s">
        <v>159</v>
      </c>
      <c r="E15" s="17" t="s">
        <v>160</v>
      </c>
      <c r="F15" s="59" t="s">
        <v>161</v>
      </c>
      <c r="G15" s="59" t="s">
        <v>56</v>
      </c>
      <c r="H15" s="59" t="s">
        <v>162</v>
      </c>
      <c r="I15" s="194" t="s">
        <v>351</v>
      </c>
      <c r="J15" s="195"/>
      <c r="K15" s="195"/>
      <c r="L15" s="195"/>
      <c r="M15" s="196"/>
      <c r="N15" s="59" t="s">
        <v>163</v>
      </c>
      <c r="O15" s="59" t="s">
        <v>164</v>
      </c>
      <c r="P15" s="59" t="s">
        <v>165</v>
      </c>
      <c r="Q15" s="59" t="s">
        <v>166</v>
      </c>
      <c r="R15" s="59" t="s">
        <v>61</v>
      </c>
      <c r="S15" s="59" t="s">
        <v>167</v>
      </c>
      <c r="T15" s="59" t="s">
        <v>160</v>
      </c>
      <c r="U15" s="72">
        <v>42184</v>
      </c>
      <c r="V15" s="74">
        <f t="shared" ref="V15" si="0">W15/1.16</f>
        <v>502767.50000000006</v>
      </c>
      <c r="W15" s="74">
        <v>583210.30000000005</v>
      </c>
      <c r="X15" s="59" t="s">
        <v>56</v>
      </c>
      <c r="Y15" s="59" t="s">
        <v>168</v>
      </c>
      <c r="Z15" s="59" t="s">
        <v>56</v>
      </c>
      <c r="AA15" s="59" t="s">
        <v>169</v>
      </c>
      <c r="AB15" s="59" t="s">
        <v>162</v>
      </c>
      <c r="AC15" s="73">
        <v>50276.75</v>
      </c>
      <c r="AD15" s="72">
        <v>42215</v>
      </c>
      <c r="AE15" s="72">
        <v>42215</v>
      </c>
      <c r="AF15" s="17" t="s">
        <v>129</v>
      </c>
      <c r="AG15" s="59" t="s">
        <v>56</v>
      </c>
      <c r="AH15" s="59" t="s">
        <v>66</v>
      </c>
      <c r="AI15" s="59" t="s">
        <v>66</v>
      </c>
      <c r="AJ15" s="59" t="s">
        <v>56</v>
      </c>
      <c r="AK15" s="59" t="s">
        <v>56</v>
      </c>
      <c r="AL15" s="59" t="s">
        <v>56</v>
      </c>
      <c r="AM15" s="59" t="s">
        <v>56</v>
      </c>
      <c r="AN15" s="59" t="s">
        <v>67</v>
      </c>
      <c r="AO15" s="59" t="s">
        <v>56</v>
      </c>
      <c r="AP15" s="59" t="s">
        <v>56</v>
      </c>
      <c r="AQ15" s="59" t="s">
        <v>56</v>
      </c>
      <c r="AR15" s="59" t="s">
        <v>56</v>
      </c>
      <c r="AS15" s="59" t="s">
        <v>61</v>
      </c>
      <c r="AT15" s="59" t="s">
        <v>56</v>
      </c>
      <c r="AU15" s="59" t="s">
        <v>56</v>
      </c>
      <c r="AV15" s="59" t="s">
        <v>56</v>
      </c>
      <c r="AW15" s="88" t="s">
        <v>129</v>
      </c>
      <c r="AX15" s="7"/>
    </row>
    <row r="16" spans="1:63" ht="120" x14ac:dyDescent="0.2">
      <c r="A16" s="89" t="s">
        <v>405</v>
      </c>
      <c r="B16" s="89" t="s">
        <v>406</v>
      </c>
      <c r="C16" s="89">
        <v>2015</v>
      </c>
      <c r="D16" s="89" t="s">
        <v>394</v>
      </c>
      <c r="E16" s="17" t="s">
        <v>395</v>
      </c>
      <c r="F16" s="89" t="s">
        <v>396</v>
      </c>
      <c r="G16" s="93" t="s">
        <v>626</v>
      </c>
      <c r="H16" s="89" t="s">
        <v>397</v>
      </c>
      <c r="I16" s="194" t="s">
        <v>351</v>
      </c>
      <c r="J16" s="195"/>
      <c r="K16" s="195"/>
      <c r="L16" s="195" t="s">
        <v>398</v>
      </c>
      <c r="M16" s="196">
        <v>996498</v>
      </c>
      <c r="N16" s="89" t="s">
        <v>351</v>
      </c>
      <c r="O16" s="89"/>
      <c r="P16" s="89"/>
      <c r="Q16" s="89" t="str">
        <f>L16</f>
        <v>TERRA DEL BAJÍO, S.A. DE C.V.</v>
      </c>
      <c r="R16" s="89" t="s">
        <v>61</v>
      </c>
      <c r="S16" s="89" t="s">
        <v>156</v>
      </c>
      <c r="T16" s="89" t="str">
        <f>E16</f>
        <v>JAPAMI/OD/2015-04</v>
      </c>
      <c r="U16" s="72">
        <v>42151</v>
      </c>
      <c r="V16" s="74">
        <f t="shared" ref="V16:V26" si="1">W16/1.16</f>
        <v>859050.00000000012</v>
      </c>
      <c r="W16" s="74">
        <f>M16</f>
        <v>996498</v>
      </c>
      <c r="X16" s="89" t="s">
        <v>351</v>
      </c>
      <c r="Y16" s="89" t="s">
        <v>399</v>
      </c>
      <c r="Z16" s="89" t="s">
        <v>351</v>
      </c>
      <c r="AA16" s="89" t="s">
        <v>400</v>
      </c>
      <c r="AB16" s="89" t="str">
        <f>H16</f>
        <v>LIMPIEZA Y DESAZOLVE DE BOCAS DE TORMENTA (2015)</v>
      </c>
      <c r="AC16" s="73">
        <f>W16*0.4</f>
        <v>398599.2</v>
      </c>
      <c r="AD16" s="72">
        <v>42159</v>
      </c>
      <c r="AE16" s="72">
        <v>42338</v>
      </c>
      <c r="AF16" s="17" t="s">
        <v>351</v>
      </c>
      <c r="AG16" s="89" t="s">
        <v>351</v>
      </c>
      <c r="AH16" s="89" t="s">
        <v>401</v>
      </c>
      <c r="AI16" s="89" t="str">
        <f t="shared" ref="AI16:AI26" si="2">AH16</f>
        <v>Propios</v>
      </c>
      <c r="AJ16" s="89" t="s">
        <v>402</v>
      </c>
      <c r="AK16" s="89" t="s">
        <v>351</v>
      </c>
      <c r="AL16" s="89" t="s">
        <v>351</v>
      </c>
      <c r="AM16" s="89" t="s">
        <v>403</v>
      </c>
      <c r="AN16" s="89" t="s">
        <v>67</v>
      </c>
      <c r="AO16" s="89" t="s">
        <v>404</v>
      </c>
      <c r="AP16" s="89" t="s">
        <v>351</v>
      </c>
      <c r="AQ16" s="89" t="s">
        <v>351</v>
      </c>
      <c r="AR16" s="89" t="s">
        <v>351</v>
      </c>
      <c r="AS16" s="89" t="s">
        <v>61</v>
      </c>
      <c r="AT16" s="89" t="s">
        <v>351</v>
      </c>
      <c r="AU16" s="89" t="s">
        <v>351</v>
      </c>
      <c r="AV16" s="91" t="s">
        <v>129</v>
      </c>
      <c r="AW16" s="91" t="s">
        <v>129</v>
      </c>
    </row>
    <row r="17" spans="1:49" ht="120" x14ac:dyDescent="0.2">
      <c r="A17" s="89" t="s">
        <v>405</v>
      </c>
      <c r="B17" s="89" t="s">
        <v>406</v>
      </c>
      <c r="C17" s="89">
        <v>2015</v>
      </c>
      <c r="D17" s="89" t="s">
        <v>394</v>
      </c>
      <c r="E17" s="17" t="s">
        <v>407</v>
      </c>
      <c r="F17" s="89" t="s">
        <v>396</v>
      </c>
      <c r="G17" s="93" t="s">
        <v>626</v>
      </c>
      <c r="H17" s="89" t="s">
        <v>408</v>
      </c>
      <c r="I17" s="194" t="s">
        <v>351</v>
      </c>
      <c r="J17" s="195"/>
      <c r="K17" s="195"/>
      <c r="L17" s="195" t="s">
        <v>409</v>
      </c>
      <c r="M17" s="196">
        <v>1477963.46</v>
      </c>
      <c r="N17" s="89" t="s">
        <v>351</v>
      </c>
      <c r="O17" s="89"/>
      <c r="P17" s="89"/>
      <c r="Q17" s="89" t="s">
        <v>409</v>
      </c>
      <c r="R17" s="89" t="s">
        <v>61</v>
      </c>
      <c r="S17" s="89" t="s">
        <v>410</v>
      </c>
      <c r="T17" s="89" t="s">
        <v>407</v>
      </c>
      <c r="U17" s="72">
        <v>42177</v>
      </c>
      <c r="V17" s="74">
        <f t="shared" si="1"/>
        <v>1274106.4310344828</v>
      </c>
      <c r="W17" s="74">
        <v>1477963.46</v>
      </c>
      <c r="X17" s="89" t="s">
        <v>351</v>
      </c>
      <c r="Y17" s="89" t="s">
        <v>399</v>
      </c>
      <c r="Z17" s="89" t="s">
        <v>351</v>
      </c>
      <c r="AA17" s="89" t="s">
        <v>400</v>
      </c>
      <c r="AB17" s="89" t="str">
        <f>H17</f>
        <v>CONSTRUCCIÓN DE RED DE ALCANTARILLADO SANITARIO SAN VICENTE DE MALVAS (LA OREJA) (2DA ETAPA-TRATAMIENTO DE AGUAS RESIDUALES)</v>
      </c>
      <c r="AC17" s="73">
        <f t="shared" ref="AC17:AC25" si="3">W17*0.4</f>
        <v>591185.38399999996</v>
      </c>
      <c r="AD17" s="72">
        <v>42181</v>
      </c>
      <c r="AE17" s="72">
        <v>42286</v>
      </c>
      <c r="AF17" s="17" t="s">
        <v>351</v>
      </c>
      <c r="AG17" s="89" t="s">
        <v>351</v>
      </c>
      <c r="AH17" s="89" t="s">
        <v>401</v>
      </c>
      <c r="AI17" s="89" t="str">
        <f t="shared" si="2"/>
        <v>Propios</v>
      </c>
      <c r="AJ17" s="89" t="s">
        <v>411</v>
      </c>
      <c r="AK17" s="89" t="s">
        <v>351</v>
      </c>
      <c r="AL17" s="89" t="s">
        <v>351</v>
      </c>
      <c r="AM17" s="89" t="s">
        <v>403</v>
      </c>
      <c r="AN17" s="89" t="s">
        <v>67</v>
      </c>
      <c r="AO17" s="89" t="s">
        <v>404</v>
      </c>
      <c r="AP17" s="89" t="s">
        <v>351</v>
      </c>
      <c r="AQ17" s="89" t="s">
        <v>351</v>
      </c>
      <c r="AR17" s="89" t="s">
        <v>351</v>
      </c>
      <c r="AS17" s="89" t="s">
        <v>410</v>
      </c>
      <c r="AT17" s="89" t="s">
        <v>351</v>
      </c>
      <c r="AU17" s="89" t="s">
        <v>351</v>
      </c>
      <c r="AV17" s="93" t="s">
        <v>129</v>
      </c>
      <c r="AW17" s="93" t="s">
        <v>129</v>
      </c>
    </row>
    <row r="18" spans="1:49" ht="120" x14ac:dyDescent="0.2">
      <c r="A18" s="89" t="s">
        <v>405</v>
      </c>
      <c r="B18" s="89" t="s">
        <v>406</v>
      </c>
      <c r="C18" s="89">
        <v>2015</v>
      </c>
      <c r="D18" s="89" t="s">
        <v>394</v>
      </c>
      <c r="E18" s="17" t="s">
        <v>412</v>
      </c>
      <c r="F18" s="89" t="s">
        <v>396</v>
      </c>
      <c r="G18" s="93" t="s">
        <v>626</v>
      </c>
      <c r="H18" s="89" t="s">
        <v>413</v>
      </c>
      <c r="I18" s="194" t="s">
        <v>351</v>
      </c>
      <c r="J18" s="195"/>
      <c r="K18" s="195"/>
      <c r="L18" s="195" t="s">
        <v>409</v>
      </c>
      <c r="M18" s="196">
        <v>1474417.4</v>
      </c>
      <c r="N18" s="89" t="s">
        <v>351</v>
      </c>
      <c r="O18" s="89"/>
      <c r="P18" s="89"/>
      <c r="Q18" s="89" t="str">
        <f>L18</f>
        <v>Edificadora y Urbanizadora CAP, S.A. de C.V.</v>
      </c>
      <c r="R18" s="89" t="s">
        <v>61</v>
      </c>
      <c r="S18" s="89" t="s">
        <v>410</v>
      </c>
      <c r="T18" s="89" t="s">
        <v>412</v>
      </c>
      <c r="U18" s="72">
        <v>42178</v>
      </c>
      <c r="V18" s="74">
        <f t="shared" si="1"/>
        <v>1271049.4827586208</v>
      </c>
      <c r="W18" s="74">
        <f>M18</f>
        <v>1474417.4</v>
      </c>
      <c r="X18" s="89" t="s">
        <v>351</v>
      </c>
      <c r="Y18" s="89" t="s">
        <v>399</v>
      </c>
      <c r="Z18" s="89" t="s">
        <v>351</v>
      </c>
      <c r="AA18" s="89" t="s">
        <v>400</v>
      </c>
      <c r="AB18" s="89" t="str">
        <f>H18</f>
        <v>CONSTRUCCIÓN DE RED DE DRENAJE SANITARIO EN LA COLONIA 10 DE MAYO DE LA COMUNIDAD LA SOLEDAD (2DA ETAPA-TRATAMIENTO DE AGUAS RESIDUALES)</v>
      </c>
      <c r="AC18" s="73">
        <f t="shared" si="3"/>
        <v>589766.96</v>
      </c>
      <c r="AD18" s="72">
        <v>42181</v>
      </c>
      <c r="AE18" s="72">
        <v>42286</v>
      </c>
      <c r="AF18" s="17" t="s">
        <v>351</v>
      </c>
      <c r="AG18" s="89" t="s">
        <v>351</v>
      </c>
      <c r="AH18" s="89" t="s">
        <v>401</v>
      </c>
      <c r="AI18" s="89" t="str">
        <f t="shared" si="2"/>
        <v>Propios</v>
      </c>
      <c r="AJ18" s="89" t="s">
        <v>414</v>
      </c>
      <c r="AK18" s="89" t="s">
        <v>351</v>
      </c>
      <c r="AL18" s="89" t="s">
        <v>351</v>
      </c>
      <c r="AM18" s="89" t="s">
        <v>403</v>
      </c>
      <c r="AN18" s="89" t="s">
        <v>67</v>
      </c>
      <c r="AO18" s="89" t="s">
        <v>404</v>
      </c>
      <c r="AP18" s="89" t="s">
        <v>351</v>
      </c>
      <c r="AQ18" s="89" t="s">
        <v>351</v>
      </c>
      <c r="AR18" s="89" t="s">
        <v>351</v>
      </c>
      <c r="AS18" s="89" t="s">
        <v>410</v>
      </c>
      <c r="AT18" s="89" t="s">
        <v>351</v>
      </c>
      <c r="AU18" s="89" t="s">
        <v>351</v>
      </c>
      <c r="AV18" s="93" t="s">
        <v>129</v>
      </c>
      <c r="AW18" s="93" t="s">
        <v>129</v>
      </c>
    </row>
    <row r="19" spans="1:49" ht="120" x14ac:dyDescent="0.2">
      <c r="A19" s="89" t="s">
        <v>405</v>
      </c>
      <c r="B19" s="89" t="s">
        <v>415</v>
      </c>
      <c r="C19" s="89">
        <v>2015</v>
      </c>
      <c r="D19" s="89" t="s">
        <v>394</v>
      </c>
      <c r="E19" s="17" t="s">
        <v>416</v>
      </c>
      <c r="F19" s="89" t="s">
        <v>396</v>
      </c>
      <c r="G19" s="93" t="s">
        <v>626</v>
      </c>
      <c r="H19" s="89" t="s">
        <v>417</v>
      </c>
      <c r="I19" s="194" t="s">
        <v>351</v>
      </c>
      <c r="J19" s="195"/>
      <c r="K19" s="195"/>
      <c r="L19" s="195" t="s">
        <v>418</v>
      </c>
      <c r="M19" s="196">
        <v>50000</v>
      </c>
      <c r="N19" s="89" t="s">
        <v>351</v>
      </c>
      <c r="O19" s="89"/>
      <c r="P19" s="89"/>
      <c r="Q19" s="89" t="s">
        <v>418</v>
      </c>
      <c r="R19" s="89" t="s">
        <v>410</v>
      </c>
      <c r="S19" s="89" t="s">
        <v>410</v>
      </c>
      <c r="T19" s="89" t="s">
        <v>416</v>
      </c>
      <c r="U19" s="72">
        <v>42144</v>
      </c>
      <c r="V19" s="74">
        <f t="shared" si="1"/>
        <v>43103.448275862072</v>
      </c>
      <c r="W19" s="74">
        <f>M19</f>
        <v>50000</v>
      </c>
      <c r="X19" s="89" t="s">
        <v>351</v>
      </c>
      <c r="Y19" s="89" t="s">
        <v>399</v>
      </c>
      <c r="Z19" s="89" t="s">
        <v>351</v>
      </c>
      <c r="AA19" s="89" t="s">
        <v>400</v>
      </c>
      <c r="AB19" s="89" t="s">
        <v>417</v>
      </c>
      <c r="AC19" s="73" t="s">
        <v>351</v>
      </c>
      <c r="AD19" s="72">
        <v>42145</v>
      </c>
      <c r="AE19" s="72">
        <v>42159</v>
      </c>
      <c r="AF19" s="17" t="s">
        <v>351</v>
      </c>
      <c r="AG19" s="89" t="s">
        <v>351</v>
      </c>
      <c r="AH19" s="89" t="s">
        <v>401</v>
      </c>
      <c r="AI19" s="89" t="str">
        <f t="shared" si="2"/>
        <v>Propios</v>
      </c>
      <c r="AJ19" s="89" t="s">
        <v>419</v>
      </c>
      <c r="AK19" s="89" t="s">
        <v>351</v>
      </c>
      <c r="AL19" s="89" t="s">
        <v>351</v>
      </c>
      <c r="AM19" s="89" t="s">
        <v>403</v>
      </c>
      <c r="AN19" s="89" t="s">
        <v>67</v>
      </c>
      <c r="AO19" s="89" t="s">
        <v>404</v>
      </c>
      <c r="AP19" s="89" t="s">
        <v>351</v>
      </c>
      <c r="AQ19" s="89" t="s">
        <v>351</v>
      </c>
      <c r="AR19" s="89" t="s">
        <v>351</v>
      </c>
      <c r="AS19" s="89" t="s">
        <v>410</v>
      </c>
      <c r="AT19" s="89" t="s">
        <v>351</v>
      </c>
      <c r="AU19" s="89" t="s">
        <v>351</v>
      </c>
      <c r="AV19" s="93" t="s">
        <v>129</v>
      </c>
      <c r="AW19" s="93" t="s">
        <v>129</v>
      </c>
    </row>
    <row r="20" spans="1:49" ht="120" x14ac:dyDescent="0.2">
      <c r="A20" s="89" t="s">
        <v>405</v>
      </c>
      <c r="B20" s="89" t="s">
        <v>415</v>
      </c>
      <c r="C20" s="89">
        <v>2015</v>
      </c>
      <c r="D20" s="89" t="s">
        <v>394</v>
      </c>
      <c r="E20" s="17" t="s">
        <v>420</v>
      </c>
      <c r="F20" s="89" t="s">
        <v>396</v>
      </c>
      <c r="G20" s="93" t="s">
        <v>626</v>
      </c>
      <c r="H20" s="89" t="s">
        <v>421</v>
      </c>
      <c r="I20" s="194" t="s">
        <v>422</v>
      </c>
      <c r="J20" s="195" t="s">
        <v>423</v>
      </c>
      <c r="K20" s="195" t="s">
        <v>424</v>
      </c>
      <c r="L20" s="195" t="s">
        <v>351</v>
      </c>
      <c r="M20" s="196">
        <v>17400</v>
      </c>
      <c r="N20" s="89" t="s">
        <v>351</v>
      </c>
      <c r="O20" s="89"/>
      <c r="P20" s="89"/>
      <c r="Q20" s="89" t="s">
        <v>425</v>
      </c>
      <c r="R20" s="89" t="s">
        <v>410</v>
      </c>
      <c r="S20" s="89" t="s">
        <v>410</v>
      </c>
      <c r="T20" s="89" t="s">
        <v>420</v>
      </c>
      <c r="U20" s="72">
        <v>42188</v>
      </c>
      <c r="V20" s="74">
        <f t="shared" si="1"/>
        <v>15000.000000000002</v>
      </c>
      <c r="W20" s="74">
        <f t="shared" ref="W20:W26" si="4">M20</f>
        <v>17400</v>
      </c>
      <c r="X20" s="89" t="s">
        <v>351</v>
      </c>
      <c r="Y20" s="89" t="s">
        <v>399</v>
      </c>
      <c r="Z20" s="89" t="s">
        <v>351</v>
      </c>
      <c r="AA20" s="89" t="s">
        <v>400</v>
      </c>
      <c r="AB20" s="89" t="s">
        <v>421</v>
      </c>
      <c r="AC20" s="73" t="s">
        <v>351</v>
      </c>
      <c r="AD20" s="72">
        <v>42145</v>
      </c>
      <c r="AE20" s="72">
        <v>42159</v>
      </c>
      <c r="AF20" s="17" t="s">
        <v>351</v>
      </c>
      <c r="AG20" s="89" t="s">
        <v>351</v>
      </c>
      <c r="AH20" s="89" t="s">
        <v>401</v>
      </c>
      <c r="AI20" s="89" t="str">
        <f t="shared" si="2"/>
        <v>Propios</v>
      </c>
      <c r="AJ20" s="89" t="s">
        <v>426</v>
      </c>
      <c r="AK20" s="89" t="s">
        <v>351</v>
      </c>
      <c r="AL20" s="89" t="s">
        <v>351</v>
      </c>
      <c r="AM20" s="89" t="s">
        <v>403</v>
      </c>
      <c r="AN20" s="89" t="s">
        <v>67</v>
      </c>
      <c r="AO20" s="89" t="s">
        <v>404</v>
      </c>
      <c r="AP20" s="89" t="s">
        <v>351</v>
      </c>
      <c r="AQ20" s="89" t="s">
        <v>351</v>
      </c>
      <c r="AR20" s="89" t="s">
        <v>351</v>
      </c>
      <c r="AS20" s="89" t="s">
        <v>410</v>
      </c>
      <c r="AT20" s="89" t="s">
        <v>351</v>
      </c>
      <c r="AU20" s="89" t="s">
        <v>351</v>
      </c>
      <c r="AV20" s="93" t="s">
        <v>129</v>
      </c>
      <c r="AW20" s="93" t="s">
        <v>129</v>
      </c>
    </row>
    <row r="21" spans="1:49" ht="120" x14ac:dyDescent="0.2">
      <c r="A21" s="89" t="s">
        <v>405</v>
      </c>
      <c r="B21" s="89" t="s">
        <v>415</v>
      </c>
      <c r="C21" s="89">
        <v>2015</v>
      </c>
      <c r="D21" s="89" t="s">
        <v>394</v>
      </c>
      <c r="E21" s="17" t="s">
        <v>427</v>
      </c>
      <c r="F21" s="89" t="s">
        <v>396</v>
      </c>
      <c r="G21" s="93" t="s">
        <v>626</v>
      </c>
      <c r="H21" s="89" t="s">
        <v>428</v>
      </c>
      <c r="I21" s="194" t="s">
        <v>429</v>
      </c>
      <c r="J21" s="195" t="s">
        <v>430</v>
      </c>
      <c r="K21" s="195" t="s">
        <v>431</v>
      </c>
      <c r="L21" s="195" t="s">
        <v>351</v>
      </c>
      <c r="M21" s="196">
        <f>344047.63*1.16</f>
        <v>399095.25079999998</v>
      </c>
      <c r="N21" s="89" t="s">
        <v>351</v>
      </c>
      <c r="O21" s="89"/>
      <c r="P21" s="89"/>
      <c r="Q21" s="89" t="s">
        <v>432</v>
      </c>
      <c r="R21" s="89" t="s">
        <v>410</v>
      </c>
      <c r="S21" s="89" t="s">
        <v>410</v>
      </c>
      <c r="T21" s="89" t="s">
        <v>427</v>
      </c>
      <c r="U21" s="72">
        <v>42198</v>
      </c>
      <c r="V21" s="74">
        <f t="shared" si="1"/>
        <v>344047.63</v>
      </c>
      <c r="W21" s="74">
        <f t="shared" si="4"/>
        <v>399095.25079999998</v>
      </c>
      <c r="X21" s="89" t="s">
        <v>351</v>
      </c>
      <c r="Y21" s="89" t="s">
        <v>399</v>
      </c>
      <c r="Z21" s="89" t="s">
        <v>351</v>
      </c>
      <c r="AA21" s="89" t="s">
        <v>400</v>
      </c>
      <c r="AB21" s="89" t="s">
        <v>428</v>
      </c>
      <c r="AC21" s="73" t="s">
        <v>351</v>
      </c>
      <c r="AD21" s="72">
        <v>42145</v>
      </c>
      <c r="AE21" s="72">
        <v>42159</v>
      </c>
      <c r="AF21" s="17" t="s">
        <v>351</v>
      </c>
      <c r="AG21" s="89" t="s">
        <v>351</v>
      </c>
      <c r="AH21" s="89" t="s">
        <v>401</v>
      </c>
      <c r="AI21" s="89" t="str">
        <f t="shared" si="2"/>
        <v>Propios</v>
      </c>
      <c r="AJ21" s="89" t="s">
        <v>433</v>
      </c>
      <c r="AK21" s="89" t="s">
        <v>351</v>
      </c>
      <c r="AL21" s="89" t="s">
        <v>351</v>
      </c>
      <c r="AM21" s="89" t="s">
        <v>403</v>
      </c>
      <c r="AN21" s="89" t="s">
        <v>67</v>
      </c>
      <c r="AO21" s="89" t="s">
        <v>404</v>
      </c>
      <c r="AP21" s="89" t="s">
        <v>351</v>
      </c>
      <c r="AQ21" s="89" t="s">
        <v>351</v>
      </c>
      <c r="AR21" s="89" t="s">
        <v>351</v>
      </c>
      <c r="AS21" s="89" t="s">
        <v>410</v>
      </c>
      <c r="AT21" s="89" t="s">
        <v>351</v>
      </c>
      <c r="AU21" s="89" t="s">
        <v>351</v>
      </c>
      <c r="AV21" s="93" t="s">
        <v>129</v>
      </c>
      <c r="AW21" s="93" t="s">
        <v>129</v>
      </c>
    </row>
    <row r="22" spans="1:49" ht="120" x14ac:dyDescent="0.2">
      <c r="A22" s="89" t="s">
        <v>405</v>
      </c>
      <c r="B22" s="89" t="s">
        <v>415</v>
      </c>
      <c r="C22" s="89">
        <v>2015</v>
      </c>
      <c r="D22" s="89" t="s">
        <v>394</v>
      </c>
      <c r="E22" s="17" t="s">
        <v>434</v>
      </c>
      <c r="F22" s="89" t="s">
        <v>396</v>
      </c>
      <c r="G22" s="93" t="s">
        <v>626</v>
      </c>
      <c r="H22" s="89" t="s">
        <v>435</v>
      </c>
      <c r="I22" s="194" t="s">
        <v>429</v>
      </c>
      <c r="J22" s="195" t="s">
        <v>430</v>
      </c>
      <c r="K22" s="195" t="s">
        <v>431</v>
      </c>
      <c r="L22" s="195" t="s">
        <v>351</v>
      </c>
      <c r="M22" s="196">
        <v>148973.16</v>
      </c>
      <c r="N22" s="89" t="s">
        <v>351</v>
      </c>
      <c r="O22" s="89"/>
      <c r="P22" s="89"/>
      <c r="Q22" s="89" t="s">
        <v>432</v>
      </c>
      <c r="R22" s="89" t="s">
        <v>410</v>
      </c>
      <c r="S22" s="89" t="s">
        <v>410</v>
      </c>
      <c r="T22" s="89" t="s">
        <v>434</v>
      </c>
      <c r="U22" s="72">
        <v>42212</v>
      </c>
      <c r="V22" s="74">
        <f t="shared" si="1"/>
        <v>128425.13793103449</v>
      </c>
      <c r="W22" s="74">
        <f t="shared" si="4"/>
        <v>148973.16</v>
      </c>
      <c r="X22" s="89" t="s">
        <v>351</v>
      </c>
      <c r="Y22" s="89" t="s">
        <v>399</v>
      </c>
      <c r="Z22" s="89" t="s">
        <v>351</v>
      </c>
      <c r="AA22" s="89" t="s">
        <v>400</v>
      </c>
      <c r="AB22" s="89" t="s">
        <v>435</v>
      </c>
      <c r="AC22" s="73" t="s">
        <v>351</v>
      </c>
      <c r="AD22" s="72">
        <v>42145</v>
      </c>
      <c r="AE22" s="72">
        <v>42159</v>
      </c>
      <c r="AF22" s="17" t="s">
        <v>351</v>
      </c>
      <c r="AG22" s="89" t="s">
        <v>351</v>
      </c>
      <c r="AH22" s="89" t="s">
        <v>401</v>
      </c>
      <c r="AI22" s="89" t="str">
        <f t="shared" si="2"/>
        <v>Propios</v>
      </c>
      <c r="AJ22" s="89" t="s">
        <v>436</v>
      </c>
      <c r="AK22" s="89" t="s">
        <v>351</v>
      </c>
      <c r="AL22" s="89" t="s">
        <v>351</v>
      </c>
      <c r="AM22" s="89" t="s">
        <v>403</v>
      </c>
      <c r="AN22" s="89" t="s">
        <v>67</v>
      </c>
      <c r="AO22" s="89" t="s">
        <v>404</v>
      </c>
      <c r="AP22" s="89" t="s">
        <v>351</v>
      </c>
      <c r="AQ22" s="89" t="s">
        <v>351</v>
      </c>
      <c r="AR22" s="89" t="s">
        <v>351</v>
      </c>
      <c r="AS22" s="89" t="s">
        <v>410</v>
      </c>
      <c r="AT22" s="89" t="s">
        <v>351</v>
      </c>
      <c r="AU22" s="89" t="s">
        <v>351</v>
      </c>
      <c r="AV22" s="93" t="s">
        <v>129</v>
      </c>
      <c r="AW22" s="88" t="s">
        <v>129</v>
      </c>
    </row>
    <row r="23" spans="1:49" ht="120" x14ac:dyDescent="0.2">
      <c r="A23" s="89" t="s">
        <v>405</v>
      </c>
      <c r="B23" s="89" t="s">
        <v>415</v>
      </c>
      <c r="C23" s="89">
        <v>2015</v>
      </c>
      <c r="D23" s="89" t="s">
        <v>394</v>
      </c>
      <c r="E23" s="17" t="s">
        <v>437</v>
      </c>
      <c r="F23" s="89" t="s">
        <v>396</v>
      </c>
      <c r="G23" s="93" t="s">
        <v>626</v>
      </c>
      <c r="H23" s="89" t="s">
        <v>438</v>
      </c>
      <c r="I23" s="194" t="s">
        <v>439</v>
      </c>
      <c r="J23" s="195" t="s">
        <v>440</v>
      </c>
      <c r="K23" s="195" t="s">
        <v>441</v>
      </c>
      <c r="L23" s="195" t="s">
        <v>351</v>
      </c>
      <c r="M23" s="196">
        <v>58000</v>
      </c>
      <c r="N23" s="89" t="s">
        <v>351</v>
      </c>
      <c r="O23" s="89"/>
      <c r="P23" s="89"/>
      <c r="Q23" s="89" t="s">
        <v>442</v>
      </c>
      <c r="R23" s="89" t="s">
        <v>410</v>
      </c>
      <c r="S23" s="89" t="s">
        <v>410</v>
      </c>
      <c r="T23" s="89" t="s">
        <v>437</v>
      </c>
      <c r="U23" s="72">
        <v>42212</v>
      </c>
      <c r="V23" s="74">
        <f t="shared" si="1"/>
        <v>50000</v>
      </c>
      <c r="W23" s="74">
        <f t="shared" si="4"/>
        <v>58000</v>
      </c>
      <c r="X23" s="89" t="s">
        <v>351</v>
      </c>
      <c r="Y23" s="89" t="s">
        <v>399</v>
      </c>
      <c r="Z23" s="89" t="s">
        <v>351</v>
      </c>
      <c r="AA23" s="89" t="s">
        <v>400</v>
      </c>
      <c r="AB23" s="89" t="s">
        <v>438</v>
      </c>
      <c r="AC23" s="73" t="s">
        <v>351</v>
      </c>
      <c r="AD23" s="72">
        <v>42145</v>
      </c>
      <c r="AE23" s="72">
        <v>42159</v>
      </c>
      <c r="AF23" s="17" t="s">
        <v>351</v>
      </c>
      <c r="AG23" s="89" t="s">
        <v>351</v>
      </c>
      <c r="AH23" s="89" t="s">
        <v>401</v>
      </c>
      <c r="AI23" s="89" t="str">
        <f t="shared" si="2"/>
        <v>Propios</v>
      </c>
      <c r="AJ23" s="89" t="s">
        <v>443</v>
      </c>
      <c r="AK23" s="89" t="s">
        <v>351</v>
      </c>
      <c r="AL23" s="89" t="s">
        <v>351</v>
      </c>
      <c r="AM23" s="89" t="s">
        <v>403</v>
      </c>
      <c r="AN23" s="89" t="s">
        <v>67</v>
      </c>
      <c r="AO23" s="89" t="s">
        <v>404</v>
      </c>
      <c r="AP23" s="89" t="s">
        <v>351</v>
      </c>
      <c r="AQ23" s="89" t="s">
        <v>351</v>
      </c>
      <c r="AR23" s="89" t="s">
        <v>351</v>
      </c>
      <c r="AS23" s="89" t="s">
        <v>410</v>
      </c>
      <c r="AT23" s="89" t="s">
        <v>351</v>
      </c>
      <c r="AU23" s="89" t="s">
        <v>351</v>
      </c>
      <c r="AV23" s="93" t="s">
        <v>129</v>
      </c>
      <c r="AW23" s="88" t="s">
        <v>129</v>
      </c>
    </row>
    <row r="24" spans="1:49" ht="180" x14ac:dyDescent="0.2">
      <c r="A24" s="89" t="s">
        <v>405</v>
      </c>
      <c r="B24" s="89" t="s">
        <v>415</v>
      </c>
      <c r="C24" s="89">
        <v>2015</v>
      </c>
      <c r="D24" s="89" t="s">
        <v>394</v>
      </c>
      <c r="E24" s="17" t="s">
        <v>444</v>
      </c>
      <c r="F24" s="89" t="s">
        <v>396</v>
      </c>
      <c r="G24" s="93" t="s">
        <v>626</v>
      </c>
      <c r="H24" s="89" t="s">
        <v>445</v>
      </c>
      <c r="I24" s="194" t="s">
        <v>422</v>
      </c>
      <c r="J24" s="195" t="s">
        <v>423</v>
      </c>
      <c r="K24" s="195" t="s">
        <v>424</v>
      </c>
      <c r="L24" s="195" t="s">
        <v>351</v>
      </c>
      <c r="M24" s="196">
        <v>145000</v>
      </c>
      <c r="N24" s="89" t="s">
        <v>351</v>
      </c>
      <c r="O24" s="89"/>
      <c r="P24" s="89"/>
      <c r="Q24" s="89" t="s">
        <v>425</v>
      </c>
      <c r="R24" s="89" t="s">
        <v>410</v>
      </c>
      <c r="S24" s="89" t="s">
        <v>410</v>
      </c>
      <c r="T24" s="89" t="s">
        <v>444</v>
      </c>
      <c r="U24" s="72">
        <v>42235</v>
      </c>
      <c r="V24" s="74">
        <f t="shared" si="1"/>
        <v>125000.00000000001</v>
      </c>
      <c r="W24" s="74">
        <f t="shared" si="4"/>
        <v>145000</v>
      </c>
      <c r="X24" s="89" t="s">
        <v>351</v>
      </c>
      <c r="Y24" s="89" t="s">
        <v>399</v>
      </c>
      <c r="Z24" s="89" t="s">
        <v>351</v>
      </c>
      <c r="AA24" s="89" t="s">
        <v>400</v>
      </c>
      <c r="AB24" s="89" t="s">
        <v>445</v>
      </c>
      <c r="AC24" s="73" t="s">
        <v>351</v>
      </c>
      <c r="AD24" s="72">
        <v>42145</v>
      </c>
      <c r="AE24" s="72">
        <v>42159</v>
      </c>
      <c r="AF24" s="17" t="s">
        <v>351</v>
      </c>
      <c r="AG24" s="89" t="s">
        <v>351</v>
      </c>
      <c r="AH24" s="89" t="s">
        <v>401</v>
      </c>
      <c r="AI24" s="89" t="str">
        <f t="shared" si="2"/>
        <v>Propios</v>
      </c>
      <c r="AJ24" s="89" t="s">
        <v>446</v>
      </c>
      <c r="AK24" s="89" t="s">
        <v>351</v>
      </c>
      <c r="AL24" s="89" t="s">
        <v>351</v>
      </c>
      <c r="AM24" s="89" t="s">
        <v>403</v>
      </c>
      <c r="AN24" s="89" t="s">
        <v>67</v>
      </c>
      <c r="AO24" s="89" t="s">
        <v>404</v>
      </c>
      <c r="AP24" s="89" t="s">
        <v>351</v>
      </c>
      <c r="AQ24" s="89" t="s">
        <v>351</v>
      </c>
      <c r="AR24" s="89" t="s">
        <v>351</v>
      </c>
      <c r="AS24" s="89" t="s">
        <v>410</v>
      </c>
      <c r="AT24" s="89" t="s">
        <v>351</v>
      </c>
      <c r="AU24" s="89" t="s">
        <v>351</v>
      </c>
      <c r="AV24" s="93" t="s">
        <v>129</v>
      </c>
      <c r="AW24" s="93" t="s">
        <v>129</v>
      </c>
    </row>
    <row r="25" spans="1:49" ht="120" x14ac:dyDescent="0.2">
      <c r="A25" s="89" t="s">
        <v>405</v>
      </c>
      <c r="B25" s="89" t="s">
        <v>415</v>
      </c>
      <c r="C25" s="89">
        <v>2015</v>
      </c>
      <c r="D25" s="89" t="s">
        <v>394</v>
      </c>
      <c r="E25" s="17" t="s">
        <v>447</v>
      </c>
      <c r="F25" s="89" t="s">
        <v>396</v>
      </c>
      <c r="G25" s="93" t="s">
        <v>626</v>
      </c>
      <c r="H25" s="89" t="s">
        <v>448</v>
      </c>
      <c r="I25" s="194" t="s">
        <v>449</v>
      </c>
      <c r="J25" s="195" t="s">
        <v>450</v>
      </c>
      <c r="K25" s="195" t="s">
        <v>451</v>
      </c>
      <c r="L25" s="195" t="s">
        <v>351</v>
      </c>
      <c r="M25" s="196">
        <v>303356.71999999997</v>
      </c>
      <c r="N25" s="89" t="s">
        <v>351</v>
      </c>
      <c r="O25" s="89"/>
      <c r="P25" s="89"/>
      <c r="Q25" s="89" t="s">
        <v>452</v>
      </c>
      <c r="R25" s="89" t="s">
        <v>410</v>
      </c>
      <c r="S25" s="89" t="s">
        <v>410</v>
      </c>
      <c r="T25" s="89" t="s">
        <v>447</v>
      </c>
      <c r="U25" s="72">
        <v>42234</v>
      </c>
      <c r="V25" s="74">
        <f t="shared" si="1"/>
        <v>261514.41379310345</v>
      </c>
      <c r="W25" s="74">
        <f t="shared" si="4"/>
        <v>303356.71999999997</v>
      </c>
      <c r="X25" s="89" t="s">
        <v>351</v>
      </c>
      <c r="Y25" s="89" t="s">
        <v>399</v>
      </c>
      <c r="Z25" s="89" t="s">
        <v>351</v>
      </c>
      <c r="AA25" s="89" t="s">
        <v>400</v>
      </c>
      <c r="AB25" s="89" t="s">
        <v>448</v>
      </c>
      <c r="AC25" s="73">
        <f t="shared" si="3"/>
        <v>121342.68799999999</v>
      </c>
      <c r="AD25" s="72">
        <v>42145</v>
      </c>
      <c r="AE25" s="72">
        <v>42159</v>
      </c>
      <c r="AF25" s="17" t="s">
        <v>351</v>
      </c>
      <c r="AG25" s="89" t="s">
        <v>351</v>
      </c>
      <c r="AH25" s="89" t="s">
        <v>401</v>
      </c>
      <c r="AI25" s="89" t="str">
        <f t="shared" si="2"/>
        <v>Propios</v>
      </c>
      <c r="AJ25" s="89" t="s">
        <v>433</v>
      </c>
      <c r="AK25" s="89" t="s">
        <v>351</v>
      </c>
      <c r="AL25" s="89" t="s">
        <v>351</v>
      </c>
      <c r="AM25" s="89" t="s">
        <v>403</v>
      </c>
      <c r="AN25" s="89" t="s">
        <v>67</v>
      </c>
      <c r="AO25" s="89" t="s">
        <v>404</v>
      </c>
      <c r="AP25" s="89" t="s">
        <v>351</v>
      </c>
      <c r="AQ25" s="89" t="s">
        <v>351</v>
      </c>
      <c r="AR25" s="89" t="s">
        <v>351</v>
      </c>
      <c r="AS25" s="89" t="s">
        <v>410</v>
      </c>
      <c r="AT25" s="89" t="s">
        <v>351</v>
      </c>
      <c r="AU25" s="89" t="s">
        <v>351</v>
      </c>
      <c r="AV25" s="93" t="s">
        <v>129</v>
      </c>
      <c r="AW25" s="93" t="s">
        <v>129</v>
      </c>
    </row>
    <row r="26" spans="1:49" ht="157.5" x14ac:dyDescent="0.2">
      <c r="A26" s="89" t="s">
        <v>405</v>
      </c>
      <c r="B26" s="89" t="s">
        <v>415</v>
      </c>
      <c r="C26" s="89">
        <v>2015</v>
      </c>
      <c r="D26" s="89" t="s">
        <v>394</v>
      </c>
      <c r="E26" s="17" t="s">
        <v>453</v>
      </c>
      <c r="F26" s="89" t="s">
        <v>396</v>
      </c>
      <c r="G26" s="93" t="s">
        <v>626</v>
      </c>
      <c r="H26" s="89" t="s">
        <v>454</v>
      </c>
      <c r="I26" s="194" t="s">
        <v>455</v>
      </c>
      <c r="J26" s="195" t="s">
        <v>456</v>
      </c>
      <c r="K26" s="195" t="s">
        <v>457</v>
      </c>
      <c r="L26" s="195" t="s">
        <v>351</v>
      </c>
      <c r="M26" s="196">
        <v>74240</v>
      </c>
      <c r="N26" s="89" t="s">
        <v>351</v>
      </c>
      <c r="O26" s="89"/>
      <c r="P26" s="89"/>
      <c r="Q26" s="89" t="s">
        <v>458</v>
      </c>
      <c r="R26" s="89" t="s">
        <v>410</v>
      </c>
      <c r="S26" s="89" t="s">
        <v>410</v>
      </c>
      <c r="T26" s="89" t="s">
        <v>453</v>
      </c>
      <c r="U26" s="72">
        <v>42242</v>
      </c>
      <c r="V26" s="74">
        <f t="shared" si="1"/>
        <v>64000.000000000007</v>
      </c>
      <c r="W26" s="74">
        <f t="shared" si="4"/>
        <v>74240</v>
      </c>
      <c r="X26" s="89" t="s">
        <v>351</v>
      </c>
      <c r="Y26" s="89" t="s">
        <v>399</v>
      </c>
      <c r="Z26" s="89" t="s">
        <v>351</v>
      </c>
      <c r="AA26" s="89" t="s">
        <v>400</v>
      </c>
      <c r="AB26" s="89" t="s">
        <v>454</v>
      </c>
      <c r="AC26" s="73" t="s">
        <v>351</v>
      </c>
      <c r="AD26" s="72">
        <v>42145</v>
      </c>
      <c r="AE26" s="72">
        <v>42159</v>
      </c>
      <c r="AF26" s="17" t="s">
        <v>351</v>
      </c>
      <c r="AG26" s="89" t="s">
        <v>351</v>
      </c>
      <c r="AH26" s="89" t="s">
        <v>401</v>
      </c>
      <c r="AI26" s="89" t="str">
        <f t="shared" si="2"/>
        <v>Propios</v>
      </c>
      <c r="AJ26" s="89" t="s">
        <v>433</v>
      </c>
      <c r="AK26" s="89" t="s">
        <v>351</v>
      </c>
      <c r="AL26" s="89" t="s">
        <v>351</v>
      </c>
      <c r="AM26" s="89" t="s">
        <v>403</v>
      </c>
      <c r="AN26" s="89" t="s">
        <v>67</v>
      </c>
      <c r="AO26" s="89" t="s">
        <v>404</v>
      </c>
      <c r="AP26" s="89" t="s">
        <v>351</v>
      </c>
      <c r="AQ26" s="89" t="s">
        <v>351</v>
      </c>
      <c r="AR26" s="89" t="s">
        <v>351</v>
      </c>
      <c r="AS26" s="89" t="s">
        <v>410</v>
      </c>
      <c r="AT26" s="89" t="s">
        <v>351</v>
      </c>
      <c r="AU26" s="89" t="s">
        <v>351</v>
      </c>
      <c r="AV26" s="89" t="s">
        <v>129</v>
      </c>
      <c r="AW26" s="93" t="s">
        <v>129</v>
      </c>
    </row>
    <row r="30" spans="1:49" s="54" customFormat="1" x14ac:dyDescent="0.2">
      <c r="A30" s="197" t="s">
        <v>347</v>
      </c>
      <c r="B30" s="197"/>
      <c r="C30" s="197"/>
      <c r="D30" s="197"/>
      <c r="E30" s="197"/>
      <c r="F30" s="55"/>
      <c r="G30" s="55"/>
      <c r="H30" s="56"/>
      <c r="L30" s="56"/>
      <c r="M30" s="56"/>
      <c r="N30" s="55"/>
      <c r="O30" s="55"/>
      <c r="P30" s="55"/>
      <c r="Q30" s="56"/>
      <c r="AC30" s="56"/>
      <c r="AD30" s="56"/>
    </row>
    <row r="31" spans="1:49" s="54" customFormat="1" x14ac:dyDescent="0.2">
      <c r="A31" s="57" t="s">
        <v>349</v>
      </c>
    </row>
    <row r="32" spans="1:49" s="54" customFormat="1" x14ac:dyDescent="0.2">
      <c r="A32" s="57" t="s">
        <v>350</v>
      </c>
    </row>
    <row r="33" spans="1:30" s="54" customFormat="1" x14ac:dyDescent="0.2">
      <c r="A33" s="58" t="s">
        <v>658</v>
      </c>
      <c r="B33" s="58"/>
      <c r="C33" s="58"/>
      <c r="D33" s="58"/>
      <c r="E33" s="58"/>
      <c r="F33" s="55"/>
      <c r="G33" s="55"/>
      <c r="H33" s="56"/>
      <c r="L33" s="56"/>
      <c r="M33" s="56"/>
      <c r="N33" s="55"/>
      <c r="O33" s="55"/>
      <c r="P33" s="55"/>
      <c r="Q33" s="56"/>
      <c r="AC33" s="56"/>
      <c r="AD33" s="56"/>
    </row>
    <row r="34" spans="1:30" x14ac:dyDescent="0.2">
      <c r="A34" s="53"/>
      <c r="B34" s="53"/>
      <c r="C34" s="53"/>
      <c r="D34" s="53"/>
      <c r="E34" s="53"/>
      <c r="F34" s="53"/>
      <c r="G34" s="53"/>
    </row>
  </sheetData>
  <mergeCells count="69">
    <mergeCell ref="AV3:AV5"/>
    <mergeCell ref="AW3:AW5"/>
    <mergeCell ref="AN2:AW2"/>
    <mergeCell ref="AQ3:AQ5"/>
    <mergeCell ref="AR3:AR5"/>
    <mergeCell ref="AS3:AS5"/>
    <mergeCell ref="AT3:AT5"/>
    <mergeCell ref="AU3:AU5"/>
    <mergeCell ref="AN3:AN5"/>
    <mergeCell ref="AO3:AO5"/>
    <mergeCell ref="AP3:AP5"/>
    <mergeCell ref="AF3:AF5"/>
    <mergeCell ref="AG3:AG5"/>
    <mergeCell ref="AH3:AH5"/>
    <mergeCell ref="AJ2:AM2"/>
    <mergeCell ref="AJ3:AM3"/>
    <mergeCell ref="AM4:AM5"/>
    <mergeCell ref="AL4:AL5"/>
    <mergeCell ref="AK4:AK5"/>
    <mergeCell ref="AI3:AI5"/>
    <mergeCell ref="AD2:AI2"/>
    <mergeCell ref="AD4:AD5"/>
    <mergeCell ref="AE4:AE5"/>
    <mergeCell ref="W3:W5"/>
    <mergeCell ref="R2:W2"/>
    <mergeCell ref="AD3:AE3"/>
    <mergeCell ref="X3:X5"/>
    <mergeCell ref="X2:AC2"/>
    <mergeCell ref="Y3:Y5"/>
    <mergeCell ref="Z3:Z5"/>
    <mergeCell ref="AA3:AA5"/>
    <mergeCell ref="AB3:AB5"/>
    <mergeCell ref="AC3:AC5"/>
    <mergeCell ref="L4:L5"/>
    <mergeCell ref="M4:M5"/>
    <mergeCell ref="N4:P4"/>
    <mergeCell ref="Q4:Q5"/>
    <mergeCell ref="V3:V5"/>
    <mergeCell ref="F3:F5"/>
    <mergeCell ref="E3:E5"/>
    <mergeCell ref="D3:D5"/>
    <mergeCell ref="C3:C5"/>
    <mergeCell ref="I4:K4"/>
    <mergeCell ref="I26:M26"/>
    <mergeCell ref="I15:M15"/>
    <mergeCell ref="A30:E30"/>
    <mergeCell ref="A1:BK1"/>
    <mergeCell ref="A2:A5"/>
    <mergeCell ref="B2:B5"/>
    <mergeCell ref="AJ4:AJ5"/>
    <mergeCell ref="S3:S5"/>
    <mergeCell ref="R3:R5"/>
    <mergeCell ref="T3:T5"/>
    <mergeCell ref="U3:U5"/>
    <mergeCell ref="C2:H2"/>
    <mergeCell ref="I2:Q2"/>
    <mergeCell ref="I3:Q3"/>
    <mergeCell ref="H3:H5"/>
    <mergeCell ref="G3:G5"/>
    <mergeCell ref="I21:M21"/>
    <mergeCell ref="I22:M22"/>
    <mergeCell ref="I23:M23"/>
    <mergeCell ref="I24:M24"/>
    <mergeCell ref="I25:M25"/>
    <mergeCell ref="I16:M16"/>
    <mergeCell ref="I17:M17"/>
    <mergeCell ref="I18:M18"/>
    <mergeCell ref="I19:M19"/>
    <mergeCell ref="I20:M20"/>
  </mergeCells>
  <hyperlinks>
    <hyperlink ref="AF15" r:id="rId1"/>
    <hyperlink ref="E15" r:id="rId2"/>
    <hyperlink ref="AW14" r:id="rId3"/>
    <hyperlink ref="AW12" r:id="rId4"/>
    <hyperlink ref="AW13" r:id="rId5"/>
    <hyperlink ref="AW6" r:id="rId6"/>
    <hyperlink ref="AW7" r:id="rId7"/>
    <hyperlink ref="AW8" r:id="rId8"/>
    <hyperlink ref="AW9" r:id="rId9"/>
    <hyperlink ref="AW10" r:id="rId10"/>
    <hyperlink ref="AW11" r:id="rId11"/>
    <hyperlink ref="E6" r:id="rId12"/>
    <hyperlink ref="E7" r:id="rId13"/>
    <hyperlink ref="E8" r:id="rId14"/>
    <hyperlink ref="E9" r:id="rId15"/>
    <hyperlink ref="E10" r:id="rId16"/>
    <hyperlink ref="E11" r:id="rId17"/>
    <hyperlink ref="E12" r:id="rId18"/>
    <hyperlink ref="E13" r:id="rId19"/>
    <hyperlink ref="AW15" r:id="rId20"/>
    <hyperlink ref="AV16" r:id="rId21"/>
    <hyperlink ref="AW16" r:id="rId22"/>
    <hyperlink ref="AV17" r:id="rId23"/>
    <hyperlink ref="AW17" r:id="rId24"/>
    <hyperlink ref="AV18" r:id="rId25"/>
    <hyperlink ref="AW18" r:id="rId26"/>
    <hyperlink ref="AV19" r:id="rId27"/>
    <hyperlink ref="AW19" r:id="rId28"/>
    <hyperlink ref="AV20" r:id="rId29"/>
    <hyperlink ref="AW20" r:id="rId30"/>
    <hyperlink ref="AW21" r:id="rId31"/>
    <hyperlink ref="AV21" r:id="rId32"/>
    <hyperlink ref="AV22" r:id="rId33"/>
    <hyperlink ref="AV23" r:id="rId34"/>
    <hyperlink ref="AV24" r:id="rId35"/>
    <hyperlink ref="AW24" r:id="rId36"/>
    <hyperlink ref="AV25" r:id="rId37"/>
    <hyperlink ref="AW25" r:id="rId38"/>
    <hyperlink ref="AW26" r:id="rId39"/>
    <hyperlink ref="G16" r:id="rId40"/>
    <hyperlink ref="G17" r:id="rId41"/>
    <hyperlink ref="G18" r:id="rId42"/>
    <hyperlink ref="G19" r:id="rId43"/>
    <hyperlink ref="G20" r:id="rId44"/>
    <hyperlink ref="G21" r:id="rId45"/>
    <hyperlink ref="G22" r:id="rId46"/>
    <hyperlink ref="G23" r:id="rId47"/>
    <hyperlink ref="G24" r:id="rId48"/>
    <hyperlink ref="G25" r:id="rId49"/>
    <hyperlink ref="G26" r:id="rId50"/>
  </hyperlinks>
  <pageMargins left="0.25" right="0.25" top="0.75" bottom="0.75" header="0.3" footer="0.3"/>
  <pageSetup scale="75" fitToHeight="0" orientation="landscape" r:id="rId51"/>
  <drawing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BL100"/>
  <sheetViews>
    <sheetView zoomScale="70" zoomScaleNormal="70" workbookViewId="0">
      <pane ySplit="5" topLeftCell="A6" activePane="bottomLeft" state="frozen"/>
      <selection pane="bottomLeft" activeCell="A12" sqref="A12"/>
    </sheetView>
  </sheetViews>
  <sheetFormatPr baseColWidth="10" defaultRowHeight="11.25" x14ac:dyDescent="0.2"/>
  <cols>
    <col min="1" max="1" width="20" style="1" customWidth="1"/>
    <col min="2" max="2" width="25.28515625" style="1" customWidth="1"/>
    <col min="3" max="3" width="13.140625" style="1" customWidth="1"/>
    <col min="4" max="4" width="18.7109375" style="1" customWidth="1"/>
    <col min="5" max="5" width="28.85546875" style="1" customWidth="1"/>
    <col min="6" max="6" width="21.5703125" style="10" customWidth="1"/>
    <col min="7" max="7" width="20.42578125" style="10" customWidth="1"/>
    <col min="8" max="8" width="52.140625" style="1" bestFit="1" customWidth="1"/>
    <col min="9" max="9" width="21.5703125" style="1" customWidth="1"/>
    <col min="10" max="10" width="17.85546875" style="1" customWidth="1"/>
    <col min="11" max="11" width="22.7109375" style="1" customWidth="1"/>
    <col min="12" max="12" width="11.42578125" style="1"/>
    <col min="13" max="13" width="16.5703125" style="1" customWidth="1"/>
    <col min="14" max="14" width="15.42578125" style="1" customWidth="1"/>
    <col min="15" max="15" width="11.42578125" style="1"/>
    <col min="16" max="16" width="27.85546875" style="1" customWidth="1"/>
    <col min="17" max="17" width="20.140625" style="1" customWidth="1"/>
    <col min="18" max="18" width="21.42578125" style="2" customWidth="1"/>
    <col min="19" max="19" width="15.42578125" style="2" customWidth="1"/>
    <col min="20" max="20" width="21" style="1" customWidth="1"/>
    <col min="21" max="21" width="18.7109375" style="1" bestFit="1" customWidth="1"/>
    <col min="22" max="25" width="11.42578125" style="1"/>
    <col min="26" max="26" width="15.140625" style="1" customWidth="1"/>
    <col min="27" max="27" width="11.42578125" style="1"/>
    <col min="28" max="28" width="19.140625" style="1" customWidth="1"/>
    <col min="29" max="29" width="22.28515625" style="1" customWidth="1"/>
    <col min="30" max="30" width="18.7109375" style="1" bestFit="1" customWidth="1"/>
    <col min="31" max="31" width="20.5703125" style="1" bestFit="1" customWidth="1"/>
    <col min="32" max="32" width="11.42578125" style="1"/>
    <col min="33" max="33" width="14.140625" style="1" customWidth="1"/>
    <col min="34" max="34" width="16.140625" style="1" customWidth="1"/>
    <col min="35" max="35" width="22.5703125" style="1" customWidth="1"/>
    <col min="36" max="37" width="11.42578125" style="1"/>
    <col min="38" max="38" width="31.5703125" style="1" customWidth="1"/>
    <col min="39" max="39" width="17.140625" style="1" customWidth="1"/>
    <col min="40" max="40" width="11.42578125" style="1"/>
    <col min="41" max="41" width="14" style="1" customWidth="1"/>
    <col min="42" max="42" width="14.5703125" style="1" customWidth="1"/>
    <col min="43" max="43" width="26.42578125" style="1" customWidth="1"/>
    <col min="44" max="44" width="29.5703125" style="1" customWidth="1"/>
    <col min="45" max="45" width="26.85546875" style="1" customWidth="1"/>
    <col min="46" max="46" width="11.42578125" style="1"/>
    <col min="47" max="47" width="25.42578125" style="1" customWidth="1"/>
    <col min="48" max="48" width="36.42578125" style="1" customWidth="1"/>
    <col min="49" max="49" width="19" style="1" customWidth="1"/>
    <col min="50" max="51" width="11.42578125" style="1"/>
    <col min="52" max="52" width="18.140625" style="1" customWidth="1"/>
    <col min="53" max="53" width="40" style="1" customWidth="1"/>
    <col min="54" max="54" width="25.5703125" style="1" customWidth="1"/>
    <col min="55" max="55" width="26.7109375" style="1" customWidth="1"/>
    <col min="56" max="56" width="15.7109375" style="1" customWidth="1"/>
    <col min="57" max="57" width="20.85546875" style="1" customWidth="1"/>
    <col min="58" max="58" width="22" style="1" customWidth="1"/>
    <col min="59" max="59" width="29.7109375" style="1" customWidth="1"/>
    <col min="60" max="60" width="22.140625" style="1" customWidth="1"/>
    <col min="61" max="61" width="24" style="1" customWidth="1"/>
    <col min="62" max="62" width="22.140625" style="1" customWidth="1"/>
    <col min="63" max="16384" width="11.42578125" style="1"/>
  </cols>
  <sheetData>
    <row r="1" spans="1:64" ht="91.5" customHeight="1" x14ac:dyDescent="0.2">
      <c r="A1" s="33"/>
      <c r="B1" s="33"/>
      <c r="C1" s="33"/>
      <c r="D1" s="33"/>
      <c r="E1" s="33"/>
      <c r="F1" s="33"/>
      <c r="G1" s="33"/>
      <c r="H1" s="33"/>
      <c r="I1" s="33"/>
      <c r="J1" s="33"/>
      <c r="K1" s="33"/>
      <c r="L1" s="33"/>
      <c r="M1" s="33"/>
      <c r="N1" s="33"/>
      <c r="O1" s="33"/>
      <c r="P1" s="33"/>
      <c r="Q1" s="33"/>
      <c r="R1" s="41"/>
      <c r="S1" s="41"/>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5"/>
      <c r="AY1" s="35"/>
      <c r="AZ1" s="35"/>
      <c r="BA1" s="35"/>
      <c r="BB1" s="35"/>
      <c r="BC1" s="35"/>
      <c r="BD1" s="35"/>
      <c r="BE1" s="35"/>
      <c r="BF1" s="35"/>
      <c r="BG1" s="35"/>
      <c r="BH1" s="35"/>
      <c r="BI1" s="35"/>
      <c r="BJ1" s="35"/>
      <c r="BK1" s="35"/>
      <c r="BL1" s="34"/>
    </row>
    <row r="2" spans="1:64" s="2" customFormat="1" ht="18.75" customHeight="1" x14ac:dyDescent="0.2">
      <c r="A2" s="228" t="s">
        <v>25</v>
      </c>
      <c r="B2" s="228" t="s">
        <v>26</v>
      </c>
      <c r="C2" s="228" t="s">
        <v>27</v>
      </c>
      <c r="D2" s="228"/>
      <c r="E2" s="228"/>
      <c r="F2" s="228"/>
      <c r="G2" s="228"/>
      <c r="H2" s="228"/>
      <c r="I2" s="228" t="s">
        <v>27</v>
      </c>
      <c r="J2" s="228"/>
      <c r="K2" s="228"/>
      <c r="L2" s="228"/>
      <c r="M2" s="228"/>
      <c r="N2" s="228"/>
      <c r="O2" s="228"/>
      <c r="P2" s="228"/>
      <c r="Q2" s="228"/>
      <c r="R2" s="228" t="s">
        <v>37</v>
      </c>
      <c r="S2" s="228"/>
      <c r="T2" s="228"/>
      <c r="U2" s="228"/>
      <c r="V2" s="228"/>
      <c r="W2" s="228"/>
      <c r="X2" s="228" t="s">
        <v>37</v>
      </c>
      <c r="Y2" s="228"/>
      <c r="Z2" s="228"/>
      <c r="AA2" s="228"/>
      <c r="AB2" s="228"/>
      <c r="AC2" s="228"/>
      <c r="AD2" s="228" t="s">
        <v>27</v>
      </c>
      <c r="AE2" s="228"/>
      <c r="AF2" s="228"/>
      <c r="AG2" s="228"/>
      <c r="AH2" s="228"/>
      <c r="AI2" s="228"/>
      <c r="AJ2" s="228" t="s">
        <v>27</v>
      </c>
      <c r="AK2" s="228"/>
      <c r="AL2" s="228"/>
      <c r="AM2" s="229"/>
      <c r="AN2" s="228" t="s">
        <v>27</v>
      </c>
      <c r="AO2" s="228"/>
      <c r="AP2" s="228"/>
      <c r="AQ2" s="228"/>
      <c r="AR2" s="228"/>
      <c r="AS2" s="228"/>
      <c r="AT2" s="228"/>
      <c r="AU2" s="228"/>
      <c r="AV2" s="228"/>
      <c r="AW2" s="228"/>
      <c r="AX2" s="36"/>
      <c r="AY2" s="36"/>
      <c r="AZ2" s="36"/>
      <c r="BA2" s="36"/>
      <c r="BB2" s="36"/>
      <c r="BC2" s="36"/>
      <c r="BD2" s="36"/>
      <c r="BE2" s="36"/>
      <c r="BF2" s="36"/>
      <c r="BG2" s="36"/>
      <c r="BH2" s="36"/>
      <c r="BI2" s="36"/>
      <c r="BJ2" s="36"/>
      <c r="BK2" s="36"/>
    </row>
    <row r="3" spans="1:64" s="2" customFormat="1" ht="18.75" hidden="1" customHeight="1" x14ac:dyDescent="0.2">
      <c r="A3" s="228"/>
      <c r="B3" s="228"/>
      <c r="C3" s="228" t="s">
        <v>0</v>
      </c>
      <c r="D3" s="228" t="s">
        <v>3</v>
      </c>
      <c r="E3" s="228" t="s">
        <v>28</v>
      </c>
      <c r="F3" s="228" t="s">
        <v>29</v>
      </c>
      <c r="G3" s="228" t="s">
        <v>30</v>
      </c>
      <c r="H3" s="228" t="s">
        <v>31</v>
      </c>
      <c r="I3" s="228" t="s">
        <v>32</v>
      </c>
      <c r="J3" s="228"/>
      <c r="K3" s="228"/>
      <c r="L3" s="228"/>
      <c r="M3" s="228"/>
      <c r="N3" s="228"/>
      <c r="O3" s="228"/>
      <c r="P3" s="228"/>
      <c r="Q3" s="228"/>
      <c r="R3" s="228" t="s">
        <v>38</v>
      </c>
      <c r="S3" s="228" t="s">
        <v>5</v>
      </c>
      <c r="T3" s="228" t="s">
        <v>6</v>
      </c>
      <c r="U3" s="228" t="s">
        <v>7</v>
      </c>
      <c r="V3" s="228" t="s">
        <v>39</v>
      </c>
      <c r="W3" s="228" t="s">
        <v>40</v>
      </c>
      <c r="X3" s="228" t="s">
        <v>8</v>
      </c>
      <c r="Y3" s="228" t="s">
        <v>9</v>
      </c>
      <c r="Z3" s="228" t="s">
        <v>41</v>
      </c>
      <c r="AA3" s="228" t="s">
        <v>42</v>
      </c>
      <c r="AB3" s="228" t="s">
        <v>10</v>
      </c>
      <c r="AC3" s="200" t="s">
        <v>346</v>
      </c>
      <c r="AD3" s="228" t="s">
        <v>11</v>
      </c>
      <c r="AE3" s="228"/>
      <c r="AF3" s="228" t="s">
        <v>12</v>
      </c>
      <c r="AG3" s="228" t="s">
        <v>44</v>
      </c>
      <c r="AH3" s="228" t="s">
        <v>45</v>
      </c>
      <c r="AI3" s="228" t="s">
        <v>46</v>
      </c>
      <c r="AJ3" s="228" t="s">
        <v>13</v>
      </c>
      <c r="AK3" s="228"/>
      <c r="AL3" s="228"/>
      <c r="AM3" s="229"/>
      <c r="AN3" s="228" t="s">
        <v>49</v>
      </c>
      <c r="AO3" s="228" t="s">
        <v>18</v>
      </c>
      <c r="AP3" s="228" t="s">
        <v>19</v>
      </c>
      <c r="AQ3" s="228" t="s">
        <v>50</v>
      </c>
      <c r="AR3" s="228" t="s">
        <v>20</v>
      </c>
      <c r="AS3" s="228" t="s">
        <v>51</v>
      </c>
      <c r="AT3" s="228" t="s">
        <v>21</v>
      </c>
      <c r="AU3" s="228" t="s">
        <v>22</v>
      </c>
      <c r="AV3" s="228" t="s">
        <v>23</v>
      </c>
      <c r="AW3" s="228" t="s">
        <v>24</v>
      </c>
      <c r="AX3" s="36"/>
      <c r="AY3" s="36"/>
      <c r="AZ3" s="36"/>
      <c r="BA3" s="36"/>
      <c r="BB3" s="36"/>
      <c r="BC3" s="36"/>
      <c r="BD3" s="36"/>
      <c r="BE3" s="36"/>
      <c r="BF3" s="36"/>
      <c r="BG3" s="36"/>
      <c r="BH3" s="36"/>
      <c r="BI3" s="36"/>
      <c r="BJ3" s="36"/>
      <c r="BK3" s="36"/>
    </row>
    <row r="4" spans="1:64" s="2" customFormat="1" ht="45.75" hidden="1" customHeight="1" x14ac:dyDescent="0.2">
      <c r="A4" s="228"/>
      <c r="B4" s="228"/>
      <c r="C4" s="228"/>
      <c r="D4" s="228"/>
      <c r="E4" s="228"/>
      <c r="F4" s="228"/>
      <c r="G4" s="228"/>
      <c r="H4" s="228"/>
      <c r="I4" s="228" t="s">
        <v>33</v>
      </c>
      <c r="J4" s="228"/>
      <c r="K4" s="228"/>
      <c r="L4" s="228" t="s">
        <v>34</v>
      </c>
      <c r="M4" s="228" t="s">
        <v>35</v>
      </c>
      <c r="N4" s="228" t="s">
        <v>36</v>
      </c>
      <c r="O4" s="228"/>
      <c r="P4" s="228"/>
      <c r="Q4" s="228" t="s">
        <v>34</v>
      </c>
      <c r="R4" s="228"/>
      <c r="S4" s="228"/>
      <c r="T4" s="228"/>
      <c r="U4" s="228"/>
      <c r="V4" s="228"/>
      <c r="W4" s="228"/>
      <c r="X4" s="228"/>
      <c r="Y4" s="228"/>
      <c r="Z4" s="228"/>
      <c r="AA4" s="228"/>
      <c r="AB4" s="228"/>
      <c r="AC4" s="200"/>
      <c r="AD4" s="228" t="s">
        <v>47</v>
      </c>
      <c r="AE4" s="228" t="s">
        <v>48</v>
      </c>
      <c r="AF4" s="228"/>
      <c r="AG4" s="228"/>
      <c r="AH4" s="228"/>
      <c r="AI4" s="228"/>
      <c r="AJ4" s="200" t="s">
        <v>14</v>
      </c>
      <c r="AK4" s="228" t="s">
        <v>15</v>
      </c>
      <c r="AL4" s="228" t="s">
        <v>16</v>
      </c>
      <c r="AM4" s="229" t="s">
        <v>17</v>
      </c>
      <c r="AN4" s="228"/>
      <c r="AO4" s="228"/>
      <c r="AP4" s="228"/>
      <c r="AQ4" s="228"/>
      <c r="AR4" s="228"/>
      <c r="AS4" s="228"/>
      <c r="AT4" s="228"/>
      <c r="AU4" s="228"/>
      <c r="AV4" s="228"/>
      <c r="AW4" s="228"/>
      <c r="AX4" s="36"/>
      <c r="AY4" s="36"/>
      <c r="AZ4" s="36"/>
      <c r="BA4" s="36"/>
      <c r="BB4" s="36"/>
      <c r="BC4" s="36"/>
      <c r="BD4" s="36"/>
      <c r="BE4" s="36"/>
      <c r="BF4" s="36"/>
      <c r="BG4" s="36"/>
      <c r="BH4" s="36"/>
      <c r="BI4" s="36"/>
      <c r="BJ4" s="36"/>
      <c r="BK4" s="36"/>
    </row>
    <row r="5" spans="1:64" s="2" customFormat="1" ht="59.25" hidden="1" customHeight="1" x14ac:dyDescent="0.2">
      <c r="A5" s="228"/>
      <c r="B5" s="228"/>
      <c r="C5" s="228"/>
      <c r="D5" s="228"/>
      <c r="E5" s="228"/>
      <c r="F5" s="228"/>
      <c r="G5" s="228"/>
      <c r="H5" s="228"/>
      <c r="I5" s="21" t="s">
        <v>4</v>
      </c>
      <c r="J5" s="21" t="s">
        <v>1</v>
      </c>
      <c r="K5" s="21" t="s">
        <v>2</v>
      </c>
      <c r="L5" s="228"/>
      <c r="M5" s="228"/>
      <c r="N5" s="21" t="s">
        <v>4</v>
      </c>
      <c r="O5" s="21" t="s">
        <v>1</v>
      </c>
      <c r="P5" s="21" t="s">
        <v>2</v>
      </c>
      <c r="Q5" s="228"/>
      <c r="R5" s="228"/>
      <c r="S5" s="228"/>
      <c r="T5" s="228"/>
      <c r="U5" s="228"/>
      <c r="V5" s="228"/>
      <c r="W5" s="228"/>
      <c r="X5" s="228"/>
      <c r="Y5" s="228"/>
      <c r="Z5" s="228"/>
      <c r="AA5" s="228"/>
      <c r="AB5" s="228"/>
      <c r="AC5" s="200"/>
      <c r="AD5" s="228"/>
      <c r="AE5" s="228"/>
      <c r="AF5" s="228"/>
      <c r="AG5" s="228"/>
      <c r="AH5" s="228"/>
      <c r="AI5" s="228"/>
      <c r="AJ5" s="200"/>
      <c r="AK5" s="228"/>
      <c r="AL5" s="228"/>
      <c r="AM5" s="229"/>
      <c r="AN5" s="228"/>
      <c r="AO5" s="228"/>
      <c r="AP5" s="228"/>
      <c r="AQ5" s="228"/>
      <c r="AR5" s="228"/>
      <c r="AS5" s="228"/>
      <c r="AT5" s="228"/>
      <c r="AU5" s="228"/>
      <c r="AV5" s="228"/>
      <c r="AW5" s="228"/>
    </row>
    <row r="6" spans="1:64" s="11" customFormat="1" ht="63" hidden="1" customHeight="1" x14ac:dyDescent="0.25">
      <c r="A6" s="22" t="s">
        <v>157</v>
      </c>
      <c r="B6" s="22" t="s">
        <v>52</v>
      </c>
      <c r="C6" s="22">
        <v>2015</v>
      </c>
      <c r="D6" s="22" t="s">
        <v>104</v>
      </c>
      <c r="E6" s="23" t="s">
        <v>105</v>
      </c>
      <c r="F6" s="24" t="s">
        <v>55</v>
      </c>
      <c r="G6" s="24" t="s">
        <v>56</v>
      </c>
      <c r="H6" s="25" t="s">
        <v>107</v>
      </c>
      <c r="I6" s="22" t="s">
        <v>58</v>
      </c>
      <c r="J6" s="22" t="s">
        <v>59</v>
      </c>
      <c r="K6" s="22" t="s">
        <v>60</v>
      </c>
      <c r="L6" s="22" t="s">
        <v>56</v>
      </c>
      <c r="M6" s="66">
        <v>95120</v>
      </c>
      <c r="N6" s="22" t="s">
        <v>58</v>
      </c>
      <c r="O6" s="22" t="s">
        <v>59</v>
      </c>
      <c r="P6" s="22" t="s">
        <v>60</v>
      </c>
      <c r="Q6" s="22" t="s">
        <v>56</v>
      </c>
      <c r="R6" s="42" t="s">
        <v>61</v>
      </c>
      <c r="S6" s="42" t="s">
        <v>62</v>
      </c>
      <c r="T6" s="22" t="s">
        <v>105</v>
      </c>
      <c r="U6" s="26" t="s">
        <v>370</v>
      </c>
      <c r="V6" s="66">
        <v>82000</v>
      </c>
      <c r="W6" s="66">
        <v>95120</v>
      </c>
      <c r="X6" s="25" t="s">
        <v>371</v>
      </c>
      <c r="Y6" s="60" t="s">
        <v>63</v>
      </c>
      <c r="Z6" s="22" t="s">
        <v>56</v>
      </c>
      <c r="AA6" s="60" t="s">
        <v>64</v>
      </c>
      <c r="AB6" s="60" t="s">
        <v>108</v>
      </c>
      <c r="AC6" s="60" t="s">
        <v>109</v>
      </c>
      <c r="AD6" s="26" t="s">
        <v>370</v>
      </c>
      <c r="AE6" s="26" t="s">
        <v>372</v>
      </c>
      <c r="AF6" s="60" t="s">
        <v>56</v>
      </c>
      <c r="AG6" s="60" t="s">
        <v>56</v>
      </c>
      <c r="AH6" s="25" t="s">
        <v>66</v>
      </c>
      <c r="AI6" s="27" t="s">
        <v>56</v>
      </c>
      <c r="AJ6" s="27" t="s">
        <v>56</v>
      </c>
      <c r="AK6" s="27" t="s">
        <v>56</v>
      </c>
      <c r="AL6" s="27" t="s">
        <v>56</v>
      </c>
      <c r="AM6" s="27" t="s">
        <v>56</v>
      </c>
      <c r="AN6" s="37" t="s">
        <v>67</v>
      </c>
      <c r="AO6" s="37" t="s">
        <v>56</v>
      </c>
      <c r="AP6" s="37" t="s">
        <v>56</v>
      </c>
      <c r="AQ6" s="37" t="s">
        <v>56</v>
      </c>
      <c r="AR6" s="37" t="s">
        <v>56</v>
      </c>
      <c r="AS6" s="38" t="s">
        <v>61</v>
      </c>
      <c r="AT6" s="39" t="s">
        <v>56</v>
      </c>
      <c r="AU6" s="39" t="s">
        <v>56</v>
      </c>
      <c r="AV6" s="39" t="s">
        <v>56</v>
      </c>
      <c r="AW6" s="40" t="s">
        <v>68</v>
      </c>
      <c r="AX6" s="3"/>
      <c r="AY6" s="3"/>
      <c r="AZ6" s="3"/>
    </row>
    <row r="7" spans="1:64" s="11" customFormat="1" ht="23.25" hidden="1" x14ac:dyDescent="0.25">
      <c r="A7" s="22" t="s">
        <v>157</v>
      </c>
      <c r="B7" s="22" t="s">
        <v>52</v>
      </c>
      <c r="C7" s="22">
        <v>2015</v>
      </c>
      <c r="D7" s="22" t="s">
        <v>104</v>
      </c>
      <c r="E7" s="23" t="s">
        <v>110</v>
      </c>
      <c r="F7" s="24" t="s">
        <v>55</v>
      </c>
      <c r="G7" s="24" t="s">
        <v>56</v>
      </c>
      <c r="H7" s="25" t="s">
        <v>111</v>
      </c>
      <c r="I7" s="22" t="s">
        <v>58</v>
      </c>
      <c r="J7" s="22" t="s">
        <v>59</v>
      </c>
      <c r="K7" s="22" t="s">
        <v>60</v>
      </c>
      <c r="L7" s="22" t="s">
        <v>56</v>
      </c>
      <c r="M7" s="66">
        <v>131333.34</v>
      </c>
      <c r="N7" s="22" t="s">
        <v>58</v>
      </c>
      <c r="O7" s="22" t="s">
        <v>59</v>
      </c>
      <c r="P7" s="22" t="s">
        <v>60</v>
      </c>
      <c r="Q7" s="22" t="s">
        <v>56</v>
      </c>
      <c r="R7" s="42" t="s">
        <v>61</v>
      </c>
      <c r="S7" s="42" t="s">
        <v>62</v>
      </c>
      <c r="T7" s="22" t="s">
        <v>110</v>
      </c>
      <c r="U7" s="87" t="s">
        <v>373</v>
      </c>
      <c r="V7" s="66">
        <v>113218.4</v>
      </c>
      <c r="W7" s="66">
        <v>131333.34</v>
      </c>
      <c r="X7" s="25" t="s">
        <v>374</v>
      </c>
      <c r="Y7" s="60" t="s">
        <v>63</v>
      </c>
      <c r="Z7" s="22" t="s">
        <v>56</v>
      </c>
      <c r="AA7" s="60" t="s">
        <v>64</v>
      </c>
      <c r="AB7" s="60" t="s">
        <v>112</v>
      </c>
      <c r="AC7" s="60" t="s">
        <v>109</v>
      </c>
      <c r="AD7" s="26" t="s">
        <v>373</v>
      </c>
      <c r="AE7" s="26" t="s">
        <v>370</v>
      </c>
      <c r="AF7" s="60" t="s">
        <v>56</v>
      </c>
      <c r="AG7" s="60" t="s">
        <v>56</v>
      </c>
      <c r="AH7" s="25" t="s">
        <v>66</v>
      </c>
      <c r="AI7" s="27" t="s">
        <v>56</v>
      </c>
      <c r="AJ7" s="27" t="s">
        <v>56</v>
      </c>
      <c r="AK7" s="27" t="s">
        <v>56</v>
      </c>
      <c r="AL7" s="27" t="s">
        <v>56</v>
      </c>
      <c r="AM7" s="27" t="s">
        <v>56</v>
      </c>
      <c r="AN7" s="27" t="s">
        <v>67</v>
      </c>
      <c r="AO7" s="27" t="s">
        <v>56</v>
      </c>
      <c r="AP7" s="27" t="s">
        <v>56</v>
      </c>
      <c r="AQ7" s="27" t="s">
        <v>56</v>
      </c>
      <c r="AR7" s="27" t="s">
        <v>56</v>
      </c>
      <c r="AS7" s="25" t="s">
        <v>61</v>
      </c>
      <c r="AT7" s="28" t="s">
        <v>56</v>
      </c>
      <c r="AU7" s="28" t="s">
        <v>56</v>
      </c>
      <c r="AV7" s="28" t="s">
        <v>56</v>
      </c>
      <c r="AW7" s="29" t="s">
        <v>68</v>
      </c>
      <c r="AX7" s="3"/>
      <c r="AY7" s="3"/>
      <c r="AZ7" s="3"/>
    </row>
    <row r="8" spans="1:64" s="11" customFormat="1" ht="23.25" hidden="1" x14ac:dyDescent="0.25">
      <c r="A8" s="22" t="s">
        <v>157</v>
      </c>
      <c r="B8" s="22" t="s">
        <v>52</v>
      </c>
      <c r="C8" s="22">
        <v>2015</v>
      </c>
      <c r="D8" s="22" t="s">
        <v>104</v>
      </c>
      <c r="E8" s="23" t="s">
        <v>54</v>
      </c>
      <c r="F8" s="24" t="s">
        <v>55</v>
      </c>
      <c r="G8" s="24" t="s">
        <v>56</v>
      </c>
      <c r="H8" s="25" t="s">
        <v>57</v>
      </c>
      <c r="I8" s="22" t="s">
        <v>58</v>
      </c>
      <c r="J8" s="22" t="s">
        <v>59</v>
      </c>
      <c r="K8" s="22" t="s">
        <v>60</v>
      </c>
      <c r="L8" s="22" t="s">
        <v>56</v>
      </c>
      <c r="M8" s="66">
        <v>235712</v>
      </c>
      <c r="N8" s="22" t="s">
        <v>58</v>
      </c>
      <c r="O8" s="22" t="s">
        <v>59</v>
      </c>
      <c r="P8" s="22" t="s">
        <v>60</v>
      </c>
      <c r="Q8" s="22" t="s">
        <v>56</v>
      </c>
      <c r="R8" s="42" t="s">
        <v>61</v>
      </c>
      <c r="S8" s="42" t="s">
        <v>62</v>
      </c>
      <c r="T8" s="22" t="s">
        <v>54</v>
      </c>
      <c r="U8" s="87" t="s">
        <v>355</v>
      </c>
      <c r="V8" s="66">
        <v>203200</v>
      </c>
      <c r="W8" s="66">
        <v>235712</v>
      </c>
      <c r="X8" s="25" t="s">
        <v>375</v>
      </c>
      <c r="Y8" s="60" t="s">
        <v>63</v>
      </c>
      <c r="Z8" s="22" t="s">
        <v>56</v>
      </c>
      <c r="AA8" s="60" t="s">
        <v>64</v>
      </c>
      <c r="AB8" s="60" t="s">
        <v>113</v>
      </c>
      <c r="AC8" s="60" t="s">
        <v>109</v>
      </c>
      <c r="AD8" s="26" t="s">
        <v>355</v>
      </c>
      <c r="AE8" s="26" t="s">
        <v>376</v>
      </c>
      <c r="AF8" s="60" t="s">
        <v>56</v>
      </c>
      <c r="AG8" s="60" t="s">
        <v>56</v>
      </c>
      <c r="AH8" s="25" t="s">
        <v>66</v>
      </c>
      <c r="AI8" s="27" t="s">
        <v>56</v>
      </c>
      <c r="AJ8" s="27" t="s">
        <v>56</v>
      </c>
      <c r="AK8" s="27" t="s">
        <v>56</v>
      </c>
      <c r="AL8" s="27" t="s">
        <v>56</v>
      </c>
      <c r="AM8" s="27" t="s">
        <v>56</v>
      </c>
      <c r="AN8" s="27" t="s">
        <v>67</v>
      </c>
      <c r="AO8" s="27" t="s">
        <v>56</v>
      </c>
      <c r="AP8" s="27" t="s">
        <v>56</v>
      </c>
      <c r="AQ8" s="27" t="s">
        <v>56</v>
      </c>
      <c r="AR8" s="27" t="s">
        <v>56</v>
      </c>
      <c r="AS8" s="25" t="s">
        <v>61</v>
      </c>
      <c r="AT8" s="28" t="s">
        <v>56</v>
      </c>
      <c r="AU8" s="28" t="s">
        <v>56</v>
      </c>
      <c r="AV8" s="28" t="s">
        <v>56</v>
      </c>
      <c r="AW8" s="29" t="s">
        <v>68</v>
      </c>
      <c r="AX8" s="3"/>
      <c r="AY8" s="3"/>
      <c r="AZ8" s="3"/>
    </row>
    <row r="9" spans="1:64" s="11" customFormat="1" ht="23.25" hidden="1" x14ac:dyDescent="0.25">
      <c r="A9" s="22" t="s">
        <v>157</v>
      </c>
      <c r="B9" s="22" t="s">
        <v>52</v>
      </c>
      <c r="C9" s="22">
        <v>2015</v>
      </c>
      <c r="D9" s="22" t="s">
        <v>104</v>
      </c>
      <c r="E9" s="23" t="s">
        <v>114</v>
      </c>
      <c r="F9" s="24" t="s">
        <v>55</v>
      </c>
      <c r="G9" s="24" t="s">
        <v>56</v>
      </c>
      <c r="H9" s="25" t="s">
        <v>57</v>
      </c>
      <c r="I9" s="22" t="s">
        <v>58</v>
      </c>
      <c r="J9" s="22" t="s">
        <v>59</v>
      </c>
      <c r="K9" s="22" t="s">
        <v>60</v>
      </c>
      <c r="L9" s="22" t="s">
        <v>56</v>
      </c>
      <c r="M9" s="66">
        <v>235712</v>
      </c>
      <c r="N9" s="22" t="s">
        <v>58</v>
      </c>
      <c r="O9" s="22" t="s">
        <v>59</v>
      </c>
      <c r="P9" s="22" t="s">
        <v>60</v>
      </c>
      <c r="Q9" s="22" t="s">
        <v>56</v>
      </c>
      <c r="R9" s="42" t="s">
        <v>61</v>
      </c>
      <c r="S9" s="42" t="s">
        <v>62</v>
      </c>
      <c r="T9" s="22" t="s">
        <v>114</v>
      </c>
      <c r="U9" s="87" t="s">
        <v>376</v>
      </c>
      <c r="V9" s="66">
        <v>203200</v>
      </c>
      <c r="W9" s="66">
        <v>235712</v>
      </c>
      <c r="X9" s="25" t="s">
        <v>377</v>
      </c>
      <c r="Y9" s="60" t="s">
        <v>63</v>
      </c>
      <c r="Z9" s="22" t="s">
        <v>56</v>
      </c>
      <c r="AA9" s="60" t="s">
        <v>64</v>
      </c>
      <c r="AB9" s="60" t="s">
        <v>115</v>
      </c>
      <c r="AC9" s="60" t="s">
        <v>109</v>
      </c>
      <c r="AD9" s="26" t="s">
        <v>376</v>
      </c>
      <c r="AE9" s="26" t="s">
        <v>378</v>
      </c>
      <c r="AF9" s="60" t="s">
        <v>56</v>
      </c>
      <c r="AG9" s="60" t="s">
        <v>56</v>
      </c>
      <c r="AH9" s="25" t="s">
        <v>66</v>
      </c>
      <c r="AI9" s="27" t="s">
        <v>56</v>
      </c>
      <c r="AJ9" s="27" t="s">
        <v>56</v>
      </c>
      <c r="AK9" s="27" t="s">
        <v>56</v>
      </c>
      <c r="AL9" s="27" t="s">
        <v>56</v>
      </c>
      <c r="AM9" s="27" t="s">
        <v>56</v>
      </c>
      <c r="AN9" s="27" t="s">
        <v>67</v>
      </c>
      <c r="AO9" s="27" t="s">
        <v>56</v>
      </c>
      <c r="AP9" s="27" t="s">
        <v>56</v>
      </c>
      <c r="AQ9" s="27" t="s">
        <v>56</v>
      </c>
      <c r="AR9" s="27" t="s">
        <v>56</v>
      </c>
      <c r="AS9" s="25" t="s">
        <v>61</v>
      </c>
      <c r="AT9" s="28" t="s">
        <v>56</v>
      </c>
      <c r="AU9" s="28" t="s">
        <v>56</v>
      </c>
      <c r="AV9" s="28" t="s">
        <v>56</v>
      </c>
      <c r="AW9" s="29" t="s">
        <v>68</v>
      </c>
      <c r="AX9" s="3"/>
      <c r="AY9" s="3"/>
      <c r="AZ9" s="3"/>
    </row>
    <row r="10" spans="1:64" s="11" customFormat="1" ht="33.75" hidden="1" x14ac:dyDescent="0.25">
      <c r="A10" s="22" t="s">
        <v>157</v>
      </c>
      <c r="B10" s="22" t="s">
        <v>52</v>
      </c>
      <c r="C10" s="22">
        <v>2015</v>
      </c>
      <c r="D10" s="22" t="s">
        <v>116</v>
      </c>
      <c r="E10" s="23" t="s">
        <v>117</v>
      </c>
      <c r="F10" s="24" t="s">
        <v>118</v>
      </c>
      <c r="G10" s="24" t="s">
        <v>56</v>
      </c>
      <c r="H10" s="25" t="s">
        <v>119</v>
      </c>
      <c r="I10" s="22" t="s">
        <v>120</v>
      </c>
      <c r="J10" s="22" t="s">
        <v>121</v>
      </c>
      <c r="K10" s="22" t="s">
        <v>122</v>
      </c>
      <c r="L10" s="22" t="s">
        <v>56</v>
      </c>
      <c r="M10" s="66">
        <v>178751.35999999999</v>
      </c>
      <c r="N10" s="22" t="s">
        <v>120</v>
      </c>
      <c r="O10" s="22" t="s">
        <v>123</v>
      </c>
      <c r="P10" s="22" t="s">
        <v>122</v>
      </c>
      <c r="Q10" s="22" t="s">
        <v>56</v>
      </c>
      <c r="R10" s="42" t="s">
        <v>61</v>
      </c>
      <c r="S10" s="42" t="s">
        <v>62</v>
      </c>
      <c r="T10" s="22" t="s">
        <v>117</v>
      </c>
      <c r="U10" s="87" t="s">
        <v>379</v>
      </c>
      <c r="V10" s="66">
        <v>154096</v>
      </c>
      <c r="W10" s="66">
        <v>178751.35999999999</v>
      </c>
      <c r="X10" s="25" t="s">
        <v>56</v>
      </c>
      <c r="Y10" s="60" t="s">
        <v>63</v>
      </c>
      <c r="Z10" s="22" t="s">
        <v>56</v>
      </c>
      <c r="AA10" s="60" t="s">
        <v>64</v>
      </c>
      <c r="AB10" s="60" t="s">
        <v>124</v>
      </c>
      <c r="AC10" s="60" t="s">
        <v>109</v>
      </c>
      <c r="AD10" s="26" t="s">
        <v>379</v>
      </c>
      <c r="AE10" s="26" t="s">
        <v>380</v>
      </c>
      <c r="AF10" s="60" t="s">
        <v>56</v>
      </c>
      <c r="AG10" s="60" t="s">
        <v>56</v>
      </c>
      <c r="AH10" s="25" t="s">
        <v>66</v>
      </c>
      <c r="AI10" s="27" t="s">
        <v>56</v>
      </c>
      <c r="AJ10" s="27" t="s">
        <v>56</v>
      </c>
      <c r="AK10" s="27" t="s">
        <v>56</v>
      </c>
      <c r="AL10" s="27" t="s">
        <v>56</v>
      </c>
      <c r="AM10" s="27" t="s">
        <v>56</v>
      </c>
      <c r="AN10" s="27" t="s">
        <v>67</v>
      </c>
      <c r="AO10" s="27" t="s">
        <v>56</v>
      </c>
      <c r="AP10" s="27" t="s">
        <v>56</v>
      </c>
      <c r="AQ10" s="27" t="s">
        <v>56</v>
      </c>
      <c r="AR10" s="27" t="s">
        <v>56</v>
      </c>
      <c r="AS10" s="25" t="s">
        <v>61</v>
      </c>
      <c r="AT10" s="28" t="s">
        <v>56</v>
      </c>
      <c r="AU10" s="28" t="s">
        <v>56</v>
      </c>
      <c r="AV10" s="28" t="s">
        <v>56</v>
      </c>
      <c r="AW10" s="29" t="s">
        <v>68</v>
      </c>
      <c r="AX10" s="3"/>
      <c r="AY10" s="3"/>
      <c r="AZ10" s="3"/>
    </row>
    <row r="11" spans="1:64" s="11" customFormat="1" ht="23.25" hidden="1" x14ac:dyDescent="0.25">
      <c r="A11" s="22" t="s">
        <v>157</v>
      </c>
      <c r="B11" s="22" t="s">
        <v>52</v>
      </c>
      <c r="C11" s="22">
        <v>2015</v>
      </c>
      <c r="D11" s="22" t="s">
        <v>116</v>
      </c>
      <c r="E11" s="23" t="s">
        <v>125</v>
      </c>
      <c r="F11" s="24" t="s">
        <v>55</v>
      </c>
      <c r="G11" s="24" t="s">
        <v>56</v>
      </c>
      <c r="H11" s="25" t="s">
        <v>57</v>
      </c>
      <c r="I11" s="22" t="s">
        <v>58</v>
      </c>
      <c r="J11" s="22" t="s">
        <v>59</v>
      </c>
      <c r="K11" s="22" t="s">
        <v>60</v>
      </c>
      <c r="L11" s="22" t="s">
        <v>56</v>
      </c>
      <c r="M11" s="66">
        <v>235712</v>
      </c>
      <c r="N11" s="22" t="s">
        <v>58</v>
      </c>
      <c r="O11" s="22" t="s">
        <v>59</v>
      </c>
      <c r="P11" s="22" t="s">
        <v>60</v>
      </c>
      <c r="Q11" s="22" t="s">
        <v>56</v>
      </c>
      <c r="R11" s="42" t="s">
        <v>61</v>
      </c>
      <c r="S11" s="42" t="s">
        <v>62</v>
      </c>
      <c r="T11" s="22" t="s">
        <v>125</v>
      </c>
      <c r="U11" s="87" t="s">
        <v>378</v>
      </c>
      <c r="V11" s="66">
        <v>203200</v>
      </c>
      <c r="W11" s="66">
        <v>235712</v>
      </c>
      <c r="X11" s="25" t="s">
        <v>381</v>
      </c>
      <c r="Y11" s="60" t="s">
        <v>63</v>
      </c>
      <c r="Z11" s="22" t="s">
        <v>56</v>
      </c>
      <c r="AA11" s="60" t="s">
        <v>64</v>
      </c>
      <c r="AB11" s="60" t="s">
        <v>115</v>
      </c>
      <c r="AC11" s="60" t="s">
        <v>109</v>
      </c>
      <c r="AD11" s="26" t="s">
        <v>378</v>
      </c>
      <c r="AE11" s="26" t="s">
        <v>382</v>
      </c>
      <c r="AF11" s="60" t="s">
        <v>56</v>
      </c>
      <c r="AG11" s="60" t="s">
        <v>56</v>
      </c>
      <c r="AH11" s="25" t="s">
        <v>66</v>
      </c>
      <c r="AI11" s="27" t="s">
        <v>56</v>
      </c>
      <c r="AJ11" s="27" t="s">
        <v>56</v>
      </c>
      <c r="AK11" s="27" t="s">
        <v>56</v>
      </c>
      <c r="AL11" s="27" t="s">
        <v>56</v>
      </c>
      <c r="AM11" s="27" t="s">
        <v>56</v>
      </c>
      <c r="AN11" s="27" t="s">
        <v>67</v>
      </c>
      <c r="AO11" s="27" t="s">
        <v>56</v>
      </c>
      <c r="AP11" s="27" t="s">
        <v>56</v>
      </c>
      <c r="AQ11" s="27" t="s">
        <v>56</v>
      </c>
      <c r="AR11" s="27" t="s">
        <v>56</v>
      </c>
      <c r="AS11" s="25" t="s">
        <v>61</v>
      </c>
      <c r="AT11" s="28" t="s">
        <v>56</v>
      </c>
      <c r="AU11" s="28" t="s">
        <v>56</v>
      </c>
      <c r="AV11" s="28" t="s">
        <v>56</v>
      </c>
      <c r="AW11" s="29" t="s">
        <v>68</v>
      </c>
      <c r="AX11" s="3"/>
      <c r="AY11" s="3"/>
      <c r="AZ11" s="3"/>
    </row>
    <row r="12" spans="1:64" s="3" customFormat="1" ht="67.5" x14ac:dyDescent="0.25">
      <c r="A12" s="24" t="s">
        <v>157</v>
      </c>
      <c r="B12" s="24" t="s">
        <v>158</v>
      </c>
      <c r="C12" s="24">
        <v>2015</v>
      </c>
      <c r="D12" s="24" t="s">
        <v>342</v>
      </c>
      <c r="E12" s="30" t="s">
        <v>172</v>
      </c>
      <c r="F12" s="24" t="s">
        <v>161</v>
      </c>
      <c r="G12" s="24" t="s">
        <v>56</v>
      </c>
      <c r="H12" s="24" t="s">
        <v>173</v>
      </c>
      <c r="I12" s="24" t="s">
        <v>163</v>
      </c>
      <c r="J12" s="24" t="s">
        <v>164</v>
      </c>
      <c r="K12" s="24" t="s">
        <v>165</v>
      </c>
      <c r="L12" s="24" t="s">
        <v>174</v>
      </c>
      <c r="M12" s="65">
        <f>440220*1.16</f>
        <v>510655.19999999995</v>
      </c>
      <c r="N12" s="24" t="s">
        <v>351</v>
      </c>
      <c r="O12" s="24" t="s">
        <v>351</v>
      </c>
      <c r="P12" s="24" t="s">
        <v>351</v>
      </c>
      <c r="Q12" s="24" t="s">
        <v>175</v>
      </c>
      <c r="R12" s="24" t="s">
        <v>176</v>
      </c>
      <c r="S12" s="24" t="s">
        <v>167</v>
      </c>
      <c r="T12" s="24" t="s">
        <v>172</v>
      </c>
      <c r="U12" s="75">
        <v>42247</v>
      </c>
      <c r="V12" s="31">
        <f t="shared" ref="V12:V20" si="0">W12/1.16</f>
        <v>357248</v>
      </c>
      <c r="W12" s="31">
        <v>414407.67999999999</v>
      </c>
      <c r="X12" s="24" t="s">
        <v>56</v>
      </c>
      <c r="Y12" s="24" t="s">
        <v>168</v>
      </c>
      <c r="Z12" s="24" t="s">
        <v>56</v>
      </c>
      <c r="AA12" s="24" t="s">
        <v>169</v>
      </c>
      <c r="AB12" s="24" t="s">
        <v>173</v>
      </c>
      <c r="AC12" s="31">
        <v>35724.800000000003</v>
      </c>
      <c r="AD12" s="75">
        <v>42247</v>
      </c>
      <c r="AE12" s="75">
        <v>42331</v>
      </c>
      <c r="AF12" s="30" t="s">
        <v>129</v>
      </c>
      <c r="AG12" s="60" t="s">
        <v>56</v>
      </c>
      <c r="AH12" s="24" t="s">
        <v>170</v>
      </c>
      <c r="AI12" s="24" t="s">
        <v>171</v>
      </c>
      <c r="AJ12" s="24" t="s">
        <v>56</v>
      </c>
      <c r="AK12" s="24" t="s">
        <v>56</v>
      </c>
      <c r="AL12" s="24" t="s">
        <v>56</v>
      </c>
      <c r="AM12" s="24" t="s">
        <v>177</v>
      </c>
      <c r="AN12" s="24" t="s">
        <v>67</v>
      </c>
      <c r="AO12" s="24" t="s">
        <v>56</v>
      </c>
      <c r="AP12" s="24" t="s">
        <v>56</v>
      </c>
      <c r="AQ12" s="24" t="s">
        <v>56</v>
      </c>
      <c r="AR12" s="27" t="s">
        <v>56</v>
      </c>
      <c r="AS12" s="24" t="s">
        <v>56</v>
      </c>
      <c r="AT12" s="24" t="s">
        <v>56</v>
      </c>
      <c r="AU12" s="24" t="s">
        <v>56</v>
      </c>
      <c r="AV12" s="24" t="s">
        <v>56</v>
      </c>
      <c r="AW12" s="88" t="s">
        <v>129</v>
      </c>
      <c r="AX12" s="4"/>
    </row>
    <row r="13" spans="1:64" s="3" customFormat="1" ht="45" customHeight="1" x14ac:dyDescent="0.25">
      <c r="A13" s="204" t="s">
        <v>157</v>
      </c>
      <c r="B13" s="204" t="s">
        <v>158</v>
      </c>
      <c r="C13" s="204">
        <v>2015</v>
      </c>
      <c r="D13" s="204" t="s">
        <v>342</v>
      </c>
      <c r="E13" s="230" t="s">
        <v>178</v>
      </c>
      <c r="F13" s="204" t="s">
        <v>161</v>
      </c>
      <c r="G13" s="204" t="s">
        <v>56</v>
      </c>
      <c r="H13" s="204" t="s">
        <v>179</v>
      </c>
      <c r="I13" s="64" t="s">
        <v>351</v>
      </c>
      <c r="J13" s="64" t="s">
        <v>351</v>
      </c>
      <c r="K13" s="64" t="s">
        <v>351</v>
      </c>
      <c r="L13" s="24" t="s">
        <v>180</v>
      </c>
      <c r="M13" s="65">
        <v>625324.76</v>
      </c>
      <c r="N13" s="204" t="s">
        <v>351</v>
      </c>
      <c r="O13" s="204" t="s">
        <v>351</v>
      </c>
      <c r="P13" s="204" t="s">
        <v>351</v>
      </c>
      <c r="Q13" s="204" t="s">
        <v>181</v>
      </c>
      <c r="R13" s="204" t="s">
        <v>182</v>
      </c>
      <c r="S13" s="204" t="s">
        <v>167</v>
      </c>
      <c r="T13" s="204" t="s">
        <v>178</v>
      </c>
      <c r="U13" s="219">
        <v>42241</v>
      </c>
      <c r="V13" s="225">
        <f t="shared" si="0"/>
        <v>539073.06896551733</v>
      </c>
      <c r="W13" s="225">
        <v>625324.76</v>
      </c>
      <c r="X13" s="204" t="s">
        <v>56</v>
      </c>
      <c r="Y13" s="204" t="s">
        <v>168</v>
      </c>
      <c r="Z13" s="204" t="s">
        <v>56</v>
      </c>
      <c r="AA13" s="204" t="s">
        <v>169</v>
      </c>
      <c r="AB13" s="204" t="s">
        <v>179</v>
      </c>
      <c r="AC13" s="225">
        <v>53907.28</v>
      </c>
      <c r="AD13" s="219">
        <v>42241</v>
      </c>
      <c r="AE13" s="219">
        <v>42328</v>
      </c>
      <c r="AF13" s="230" t="s">
        <v>129</v>
      </c>
      <c r="AG13" s="233" t="s">
        <v>56</v>
      </c>
      <c r="AH13" s="204" t="s">
        <v>170</v>
      </c>
      <c r="AI13" s="204" t="s">
        <v>171</v>
      </c>
      <c r="AJ13" s="204" t="s">
        <v>56</v>
      </c>
      <c r="AK13" s="204" t="s">
        <v>56</v>
      </c>
      <c r="AL13" s="204" t="s">
        <v>56</v>
      </c>
      <c r="AM13" s="204" t="s">
        <v>177</v>
      </c>
      <c r="AN13" s="204" t="s">
        <v>67</v>
      </c>
      <c r="AO13" s="204" t="s">
        <v>56</v>
      </c>
      <c r="AP13" s="204" t="s">
        <v>56</v>
      </c>
      <c r="AQ13" s="204" t="s">
        <v>56</v>
      </c>
      <c r="AR13" s="204" t="s">
        <v>56</v>
      </c>
      <c r="AS13" s="204" t="s">
        <v>56</v>
      </c>
      <c r="AT13" s="204" t="s">
        <v>56</v>
      </c>
      <c r="AU13" s="204" t="s">
        <v>56</v>
      </c>
      <c r="AV13" s="204" t="s">
        <v>56</v>
      </c>
      <c r="AW13" s="210" t="s">
        <v>129</v>
      </c>
      <c r="AX13" s="4"/>
    </row>
    <row r="14" spans="1:64" s="3" customFormat="1" ht="56.25" hidden="1" x14ac:dyDescent="0.25">
      <c r="A14" s="205"/>
      <c r="B14" s="205"/>
      <c r="C14" s="205"/>
      <c r="D14" s="205"/>
      <c r="E14" s="231"/>
      <c r="F14" s="205"/>
      <c r="G14" s="205"/>
      <c r="H14" s="205"/>
      <c r="I14" s="63"/>
      <c r="J14" s="63"/>
      <c r="K14" s="63"/>
      <c r="L14" s="24" t="s">
        <v>183</v>
      </c>
      <c r="M14" s="65">
        <v>811525.3</v>
      </c>
      <c r="N14" s="205"/>
      <c r="O14" s="205"/>
      <c r="P14" s="205"/>
      <c r="Q14" s="205"/>
      <c r="R14" s="205"/>
      <c r="S14" s="205"/>
      <c r="T14" s="205"/>
      <c r="U14" s="220"/>
      <c r="V14" s="226"/>
      <c r="W14" s="226"/>
      <c r="X14" s="205"/>
      <c r="Y14" s="205"/>
      <c r="Z14" s="205"/>
      <c r="AA14" s="205"/>
      <c r="AB14" s="205"/>
      <c r="AC14" s="226"/>
      <c r="AD14" s="220"/>
      <c r="AE14" s="220"/>
      <c r="AF14" s="231"/>
      <c r="AG14" s="234"/>
      <c r="AH14" s="205"/>
      <c r="AI14" s="205"/>
      <c r="AJ14" s="205"/>
      <c r="AK14" s="205"/>
      <c r="AL14" s="205"/>
      <c r="AM14" s="205"/>
      <c r="AN14" s="205"/>
      <c r="AO14" s="205"/>
      <c r="AP14" s="205"/>
      <c r="AQ14" s="205"/>
      <c r="AR14" s="205"/>
      <c r="AS14" s="205"/>
      <c r="AT14" s="205"/>
      <c r="AU14" s="205"/>
      <c r="AV14" s="205"/>
      <c r="AW14" s="211"/>
      <c r="AX14" s="4"/>
    </row>
    <row r="15" spans="1:64" customFormat="1" ht="15" hidden="1" x14ac:dyDescent="0.25">
      <c r="A15" s="206"/>
      <c r="B15" s="206"/>
      <c r="C15" s="206"/>
      <c r="D15" s="206"/>
      <c r="E15" s="232"/>
      <c r="F15" s="206"/>
      <c r="G15" s="206"/>
      <c r="H15" s="206"/>
      <c r="I15" s="62" t="s">
        <v>184</v>
      </c>
      <c r="J15" s="62" t="s">
        <v>185</v>
      </c>
      <c r="K15" s="62" t="s">
        <v>186</v>
      </c>
      <c r="L15" s="24"/>
      <c r="M15" s="65">
        <v>813763.35</v>
      </c>
      <c r="N15" s="206"/>
      <c r="O15" s="206"/>
      <c r="P15" s="206"/>
      <c r="Q15" s="206"/>
      <c r="R15" s="206"/>
      <c r="S15" s="206"/>
      <c r="T15" s="206"/>
      <c r="U15" s="221"/>
      <c r="V15" s="227"/>
      <c r="W15" s="227"/>
      <c r="X15" s="206"/>
      <c r="Y15" s="206"/>
      <c r="Z15" s="206"/>
      <c r="AA15" s="206"/>
      <c r="AB15" s="206"/>
      <c r="AC15" s="227"/>
      <c r="AD15" s="221"/>
      <c r="AE15" s="221"/>
      <c r="AF15" s="232"/>
      <c r="AG15" s="235"/>
      <c r="AH15" s="206"/>
      <c r="AI15" s="206"/>
      <c r="AJ15" s="206"/>
      <c r="AK15" s="206"/>
      <c r="AL15" s="206"/>
      <c r="AM15" s="206"/>
      <c r="AN15" s="206"/>
      <c r="AO15" s="206"/>
      <c r="AP15" s="206"/>
      <c r="AQ15" s="206"/>
      <c r="AR15" s="206"/>
      <c r="AS15" s="206"/>
      <c r="AT15" s="206"/>
      <c r="AU15" s="206"/>
      <c r="AV15" s="206"/>
      <c r="AW15" s="212"/>
      <c r="AX15" s="5"/>
    </row>
    <row r="16" spans="1:64" customFormat="1" ht="101.25" customHeight="1" x14ac:dyDescent="0.25">
      <c r="A16" s="204" t="s">
        <v>157</v>
      </c>
      <c r="B16" s="204" t="s">
        <v>158</v>
      </c>
      <c r="C16" s="204">
        <v>2015</v>
      </c>
      <c r="D16" s="204" t="s">
        <v>159</v>
      </c>
      <c r="E16" s="204" t="s">
        <v>187</v>
      </c>
      <c r="F16" s="204" t="s">
        <v>161</v>
      </c>
      <c r="G16" s="204" t="s">
        <v>56</v>
      </c>
      <c r="H16" s="204" t="s">
        <v>188</v>
      </c>
      <c r="I16" s="204" t="s">
        <v>351</v>
      </c>
      <c r="J16" s="204" t="s">
        <v>351</v>
      </c>
      <c r="K16" s="204" t="s">
        <v>351</v>
      </c>
      <c r="L16" s="24" t="s">
        <v>189</v>
      </c>
      <c r="M16" s="65">
        <f>121466.52</f>
        <v>121466.52</v>
      </c>
      <c r="N16" s="204" t="s">
        <v>390</v>
      </c>
      <c r="O16" s="204" t="s">
        <v>390</v>
      </c>
      <c r="P16" s="204" t="s">
        <v>390</v>
      </c>
      <c r="Q16" s="204" t="s">
        <v>189</v>
      </c>
      <c r="R16" s="204" t="s">
        <v>176</v>
      </c>
      <c r="S16" s="204" t="s">
        <v>167</v>
      </c>
      <c r="T16" s="204" t="s">
        <v>187</v>
      </c>
      <c r="U16" s="219">
        <v>42257</v>
      </c>
      <c r="V16" s="222">
        <f t="shared" si="0"/>
        <v>121465.51724137932</v>
      </c>
      <c r="W16" s="222">
        <v>140900</v>
      </c>
      <c r="X16" s="204" t="s">
        <v>56</v>
      </c>
      <c r="Y16" s="204" t="s">
        <v>168</v>
      </c>
      <c r="Z16" s="204" t="s">
        <v>56</v>
      </c>
      <c r="AA16" s="204" t="s">
        <v>169</v>
      </c>
      <c r="AB16" s="204" t="s">
        <v>188</v>
      </c>
      <c r="AC16" s="204" t="s">
        <v>351</v>
      </c>
      <c r="AD16" s="219">
        <v>42257</v>
      </c>
      <c r="AE16" s="219">
        <v>42257</v>
      </c>
      <c r="AF16" s="204" t="s">
        <v>351</v>
      </c>
      <c r="AG16" s="204" t="s">
        <v>351</v>
      </c>
      <c r="AH16" s="204" t="s">
        <v>170</v>
      </c>
      <c r="AI16" s="204" t="s">
        <v>171</v>
      </c>
      <c r="AJ16" s="204" t="s">
        <v>351</v>
      </c>
      <c r="AK16" s="204" t="s">
        <v>56</v>
      </c>
      <c r="AL16" s="204" t="s">
        <v>56</v>
      </c>
      <c r="AM16" s="204" t="s">
        <v>177</v>
      </c>
      <c r="AN16" s="204" t="s">
        <v>67</v>
      </c>
      <c r="AO16" s="204" t="s">
        <v>56</v>
      </c>
      <c r="AP16" s="204" t="s">
        <v>56</v>
      </c>
      <c r="AQ16" s="204" t="s">
        <v>56</v>
      </c>
      <c r="AR16" s="204" t="s">
        <v>56</v>
      </c>
      <c r="AS16" s="204" t="s">
        <v>56</v>
      </c>
      <c r="AT16" s="204" t="s">
        <v>56</v>
      </c>
      <c r="AU16" s="204" t="s">
        <v>56</v>
      </c>
      <c r="AV16" s="204" t="s">
        <v>56</v>
      </c>
      <c r="AW16" s="210" t="s">
        <v>129</v>
      </c>
      <c r="AX16" s="5"/>
    </row>
    <row r="17" spans="1:50" customFormat="1" ht="33.75" hidden="1" x14ac:dyDescent="0.25">
      <c r="A17" s="205"/>
      <c r="B17" s="205"/>
      <c r="C17" s="205"/>
      <c r="D17" s="205"/>
      <c r="E17" s="205"/>
      <c r="F17" s="205"/>
      <c r="G17" s="205"/>
      <c r="H17" s="205"/>
      <c r="I17" s="205"/>
      <c r="J17" s="205"/>
      <c r="K17" s="205"/>
      <c r="L17" s="24" t="s">
        <v>190</v>
      </c>
      <c r="M17" s="65">
        <f>139400*1.16</f>
        <v>161704</v>
      </c>
      <c r="N17" s="205"/>
      <c r="O17" s="205"/>
      <c r="P17" s="205"/>
      <c r="Q17" s="205"/>
      <c r="R17" s="205"/>
      <c r="S17" s="205"/>
      <c r="T17" s="205"/>
      <c r="U17" s="220"/>
      <c r="V17" s="223"/>
      <c r="W17" s="223"/>
      <c r="X17" s="205"/>
      <c r="Y17" s="205"/>
      <c r="Z17" s="205"/>
      <c r="AA17" s="205"/>
      <c r="AB17" s="205"/>
      <c r="AC17" s="205"/>
      <c r="AD17" s="220"/>
      <c r="AE17" s="220"/>
      <c r="AF17" s="205"/>
      <c r="AG17" s="205"/>
      <c r="AH17" s="205"/>
      <c r="AI17" s="205"/>
      <c r="AJ17" s="205"/>
      <c r="AK17" s="205"/>
      <c r="AL17" s="205"/>
      <c r="AM17" s="205"/>
      <c r="AN17" s="205"/>
      <c r="AO17" s="205"/>
      <c r="AP17" s="205"/>
      <c r="AQ17" s="205"/>
      <c r="AR17" s="205"/>
      <c r="AS17" s="205"/>
      <c r="AT17" s="205"/>
      <c r="AU17" s="205"/>
      <c r="AV17" s="205"/>
      <c r="AW17" s="211"/>
      <c r="AX17" s="5"/>
    </row>
    <row r="18" spans="1:50" customFormat="1" ht="33.75" hidden="1" x14ac:dyDescent="0.25">
      <c r="A18" s="205"/>
      <c r="B18" s="205"/>
      <c r="C18" s="205"/>
      <c r="D18" s="205"/>
      <c r="E18" s="205"/>
      <c r="F18" s="205"/>
      <c r="G18" s="205"/>
      <c r="H18" s="205"/>
      <c r="I18" s="205"/>
      <c r="J18" s="205"/>
      <c r="K18" s="205"/>
      <c r="L18" s="24" t="s">
        <v>191</v>
      </c>
      <c r="M18" s="65">
        <f>94741.37*1.16</f>
        <v>109899.98919999998</v>
      </c>
      <c r="N18" s="205"/>
      <c r="O18" s="205"/>
      <c r="P18" s="205"/>
      <c r="Q18" s="205"/>
      <c r="R18" s="205"/>
      <c r="S18" s="205"/>
      <c r="T18" s="205"/>
      <c r="U18" s="220"/>
      <c r="V18" s="223"/>
      <c r="W18" s="223"/>
      <c r="X18" s="205"/>
      <c r="Y18" s="205"/>
      <c r="Z18" s="205"/>
      <c r="AA18" s="205"/>
      <c r="AB18" s="205"/>
      <c r="AC18" s="205"/>
      <c r="AD18" s="220"/>
      <c r="AE18" s="220"/>
      <c r="AF18" s="205"/>
      <c r="AG18" s="205"/>
      <c r="AH18" s="205"/>
      <c r="AI18" s="205"/>
      <c r="AJ18" s="205"/>
      <c r="AK18" s="205"/>
      <c r="AL18" s="205"/>
      <c r="AM18" s="205"/>
      <c r="AN18" s="205"/>
      <c r="AO18" s="205"/>
      <c r="AP18" s="205"/>
      <c r="AQ18" s="205"/>
      <c r="AR18" s="205"/>
      <c r="AS18" s="205"/>
      <c r="AT18" s="205"/>
      <c r="AU18" s="205"/>
      <c r="AV18" s="205"/>
      <c r="AW18" s="211"/>
      <c r="AX18" s="5"/>
    </row>
    <row r="19" spans="1:50" customFormat="1" ht="45" hidden="1" x14ac:dyDescent="0.25">
      <c r="A19" s="206"/>
      <c r="B19" s="206"/>
      <c r="C19" s="206"/>
      <c r="D19" s="206"/>
      <c r="E19" s="206"/>
      <c r="F19" s="206"/>
      <c r="G19" s="206"/>
      <c r="H19" s="206"/>
      <c r="I19" s="206"/>
      <c r="J19" s="206"/>
      <c r="K19" s="206"/>
      <c r="L19" s="24" t="s">
        <v>192</v>
      </c>
      <c r="M19" s="65">
        <f>141293.1*1.16</f>
        <v>163899.99599999998</v>
      </c>
      <c r="N19" s="206"/>
      <c r="O19" s="206"/>
      <c r="P19" s="206"/>
      <c r="Q19" s="206"/>
      <c r="R19" s="206"/>
      <c r="S19" s="206"/>
      <c r="T19" s="206"/>
      <c r="U19" s="221"/>
      <c r="V19" s="224"/>
      <c r="W19" s="224"/>
      <c r="X19" s="206"/>
      <c r="Y19" s="206"/>
      <c r="Z19" s="206"/>
      <c r="AA19" s="206"/>
      <c r="AB19" s="206"/>
      <c r="AC19" s="206"/>
      <c r="AD19" s="221"/>
      <c r="AE19" s="221"/>
      <c r="AF19" s="206"/>
      <c r="AG19" s="206"/>
      <c r="AH19" s="206"/>
      <c r="AI19" s="206"/>
      <c r="AJ19" s="206"/>
      <c r="AK19" s="206"/>
      <c r="AL19" s="206"/>
      <c r="AM19" s="206"/>
      <c r="AN19" s="206"/>
      <c r="AO19" s="206"/>
      <c r="AP19" s="206"/>
      <c r="AQ19" s="206"/>
      <c r="AR19" s="206"/>
      <c r="AS19" s="206"/>
      <c r="AT19" s="206"/>
      <c r="AU19" s="206"/>
      <c r="AV19" s="206"/>
      <c r="AW19" s="212"/>
      <c r="AX19" s="5"/>
    </row>
    <row r="20" spans="1:50" customFormat="1" ht="67.5" customHeight="1" x14ac:dyDescent="0.25">
      <c r="A20" s="204" t="s">
        <v>157</v>
      </c>
      <c r="B20" s="204" t="s">
        <v>158</v>
      </c>
      <c r="C20" s="204">
        <v>2015</v>
      </c>
      <c r="D20" s="204" t="s">
        <v>159</v>
      </c>
      <c r="E20" s="204" t="s">
        <v>193</v>
      </c>
      <c r="F20" s="204" t="s">
        <v>161</v>
      </c>
      <c r="G20" s="204" t="s">
        <v>56</v>
      </c>
      <c r="H20" s="204" t="s">
        <v>194</v>
      </c>
      <c r="I20" s="204" t="s">
        <v>351</v>
      </c>
      <c r="J20" s="204" t="s">
        <v>351</v>
      </c>
      <c r="K20" s="204" t="s">
        <v>351</v>
      </c>
      <c r="L20" s="24" t="s">
        <v>195</v>
      </c>
      <c r="M20" s="65">
        <v>2225995.34</v>
      </c>
      <c r="N20" s="204"/>
      <c r="O20" s="204"/>
      <c r="P20" s="204"/>
      <c r="Q20" s="204" t="s">
        <v>196</v>
      </c>
      <c r="R20" s="204" t="s">
        <v>197</v>
      </c>
      <c r="S20" s="204" t="s">
        <v>167</v>
      </c>
      <c r="T20" s="204" t="s">
        <v>193</v>
      </c>
      <c r="U20" s="219">
        <v>42268</v>
      </c>
      <c r="V20" s="222">
        <f t="shared" si="0"/>
        <v>860000.00000000012</v>
      </c>
      <c r="W20" s="222">
        <v>997600</v>
      </c>
      <c r="X20" s="204" t="s">
        <v>56</v>
      </c>
      <c r="Y20" s="204" t="s">
        <v>168</v>
      </c>
      <c r="Z20" s="204" t="s">
        <v>56</v>
      </c>
      <c r="AA20" s="204" t="s">
        <v>169</v>
      </c>
      <c r="AB20" s="204" t="s">
        <v>194</v>
      </c>
      <c r="AC20" s="213">
        <v>86000</v>
      </c>
      <c r="AD20" s="219">
        <v>42268</v>
      </c>
      <c r="AE20" s="219">
        <v>42298</v>
      </c>
      <c r="AF20" s="204" t="s">
        <v>351</v>
      </c>
      <c r="AG20" s="204" t="s">
        <v>351</v>
      </c>
      <c r="AH20" s="204" t="s">
        <v>170</v>
      </c>
      <c r="AI20" s="204" t="s">
        <v>171</v>
      </c>
      <c r="AJ20" s="204" t="s">
        <v>351</v>
      </c>
      <c r="AK20" s="204" t="s">
        <v>56</v>
      </c>
      <c r="AL20" s="204" t="s">
        <v>56</v>
      </c>
      <c r="AM20" s="204" t="s">
        <v>177</v>
      </c>
      <c r="AN20" s="204" t="s">
        <v>67</v>
      </c>
      <c r="AO20" s="204" t="s">
        <v>56</v>
      </c>
      <c r="AP20" s="204" t="s">
        <v>56</v>
      </c>
      <c r="AQ20" s="204" t="s">
        <v>56</v>
      </c>
      <c r="AR20" s="204" t="s">
        <v>56</v>
      </c>
      <c r="AS20" s="204" t="s">
        <v>56</v>
      </c>
      <c r="AT20" s="204" t="s">
        <v>56</v>
      </c>
      <c r="AU20" s="204" t="s">
        <v>56</v>
      </c>
      <c r="AV20" s="204" t="s">
        <v>56</v>
      </c>
      <c r="AW20" s="210" t="s">
        <v>129</v>
      </c>
      <c r="AX20" s="5"/>
    </row>
    <row r="21" spans="1:50" customFormat="1" ht="22.5" hidden="1" x14ac:dyDescent="0.25">
      <c r="A21" s="205"/>
      <c r="B21" s="205"/>
      <c r="C21" s="205"/>
      <c r="D21" s="205"/>
      <c r="E21" s="205"/>
      <c r="F21" s="205"/>
      <c r="G21" s="205"/>
      <c r="H21" s="205"/>
      <c r="I21" s="205"/>
      <c r="J21" s="205"/>
      <c r="K21" s="205"/>
      <c r="L21" s="24" t="s">
        <v>198</v>
      </c>
      <c r="M21" s="65">
        <v>1530000</v>
      </c>
      <c r="N21" s="205"/>
      <c r="O21" s="205"/>
      <c r="P21" s="205"/>
      <c r="Q21" s="205"/>
      <c r="R21" s="205"/>
      <c r="S21" s="205"/>
      <c r="T21" s="205"/>
      <c r="U21" s="220"/>
      <c r="V21" s="223"/>
      <c r="W21" s="223"/>
      <c r="X21" s="205"/>
      <c r="Y21" s="205"/>
      <c r="Z21" s="205"/>
      <c r="AA21" s="205"/>
      <c r="AB21" s="205"/>
      <c r="AC21" s="214"/>
      <c r="AD21" s="220"/>
      <c r="AE21" s="220"/>
      <c r="AF21" s="205"/>
      <c r="AG21" s="205"/>
      <c r="AH21" s="205"/>
      <c r="AI21" s="205"/>
      <c r="AJ21" s="205"/>
      <c r="AK21" s="205"/>
      <c r="AL21" s="205"/>
      <c r="AM21" s="205"/>
      <c r="AN21" s="205"/>
      <c r="AO21" s="205"/>
      <c r="AP21" s="205"/>
      <c r="AQ21" s="205"/>
      <c r="AR21" s="205"/>
      <c r="AS21" s="205"/>
      <c r="AT21" s="205"/>
      <c r="AU21" s="205"/>
      <c r="AV21" s="205"/>
      <c r="AW21" s="211"/>
      <c r="AX21" s="5"/>
    </row>
    <row r="22" spans="1:50" customFormat="1" ht="33.75" hidden="1" x14ac:dyDescent="0.25">
      <c r="A22" s="206"/>
      <c r="B22" s="206"/>
      <c r="C22" s="206"/>
      <c r="D22" s="206"/>
      <c r="E22" s="206"/>
      <c r="F22" s="206"/>
      <c r="G22" s="206"/>
      <c r="H22" s="206"/>
      <c r="I22" s="206"/>
      <c r="J22" s="206"/>
      <c r="K22" s="206"/>
      <c r="L22" s="24" t="s">
        <v>199</v>
      </c>
      <c r="M22" s="65">
        <v>997600</v>
      </c>
      <c r="N22" s="206"/>
      <c r="O22" s="206"/>
      <c r="P22" s="206"/>
      <c r="Q22" s="206"/>
      <c r="R22" s="206"/>
      <c r="S22" s="206"/>
      <c r="T22" s="206"/>
      <c r="U22" s="221"/>
      <c r="V22" s="224"/>
      <c r="W22" s="224"/>
      <c r="X22" s="206"/>
      <c r="Y22" s="206"/>
      <c r="Z22" s="206"/>
      <c r="AA22" s="206"/>
      <c r="AB22" s="206"/>
      <c r="AC22" s="215"/>
      <c r="AD22" s="221"/>
      <c r="AE22" s="221"/>
      <c r="AF22" s="206"/>
      <c r="AG22" s="206"/>
      <c r="AH22" s="206"/>
      <c r="AI22" s="206"/>
      <c r="AJ22" s="206"/>
      <c r="AK22" s="206"/>
      <c r="AL22" s="206"/>
      <c r="AM22" s="206"/>
      <c r="AN22" s="206"/>
      <c r="AO22" s="206"/>
      <c r="AP22" s="206"/>
      <c r="AQ22" s="206"/>
      <c r="AR22" s="206"/>
      <c r="AS22" s="206"/>
      <c r="AT22" s="206"/>
      <c r="AU22" s="206"/>
      <c r="AV22" s="206"/>
      <c r="AW22" s="212"/>
      <c r="AX22" s="5"/>
    </row>
    <row r="23" spans="1:50" customFormat="1" ht="15" hidden="1" x14ac:dyDescent="0.25">
      <c r="A23" s="204" t="s">
        <v>459</v>
      </c>
      <c r="B23" s="204" t="s">
        <v>415</v>
      </c>
      <c r="C23" s="204">
        <v>2015</v>
      </c>
      <c r="D23" s="204" t="s">
        <v>460</v>
      </c>
      <c r="E23" s="204" t="s">
        <v>461</v>
      </c>
      <c r="F23" s="204" t="s">
        <v>396</v>
      </c>
      <c r="G23" s="210" t="s">
        <v>626</v>
      </c>
      <c r="H23" s="204" t="s">
        <v>462</v>
      </c>
      <c r="I23" s="204" t="s">
        <v>463</v>
      </c>
      <c r="J23" s="204" t="s">
        <v>464</v>
      </c>
      <c r="K23" s="204" t="s">
        <v>465</v>
      </c>
      <c r="L23" s="204" t="s">
        <v>351</v>
      </c>
      <c r="M23" s="201">
        <v>429605.52</v>
      </c>
      <c r="N23" s="204" t="s">
        <v>351</v>
      </c>
      <c r="O23" s="204" t="s">
        <v>351</v>
      </c>
      <c r="P23" s="204" t="s">
        <v>351</v>
      </c>
      <c r="Q23" s="204" t="s">
        <v>466</v>
      </c>
      <c r="R23" s="204" t="s">
        <v>410</v>
      </c>
      <c r="S23" s="204" t="s">
        <v>410</v>
      </c>
      <c r="T23" s="204" t="s">
        <v>461</v>
      </c>
      <c r="U23" s="219">
        <v>42233</v>
      </c>
      <c r="V23" s="222">
        <f>W23/1.16</f>
        <v>370349.58620689658</v>
      </c>
      <c r="W23" s="222">
        <v>429605.52</v>
      </c>
      <c r="X23" s="204" t="s">
        <v>351</v>
      </c>
      <c r="Y23" s="204" t="s">
        <v>399</v>
      </c>
      <c r="Z23" s="204" t="s">
        <v>351</v>
      </c>
      <c r="AA23" s="204" t="s">
        <v>400</v>
      </c>
      <c r="AB23" s="204" t="s">
        <v>462</v>
      </c>
      <c r="AC23" s="213">
        <f t="shared" ref="AC23:AC30" si="1">W23*0.4</f>
        <v>171842.20800000001</v>
      </c>
      <c r="AD23" s="216">
        <v>42240</v>
      </c>
      <c r="AE23" s="216">
        <v>42299</v>
      </c>
      <c r="AF23" s="204" t="s">
        <v>351</v>
      </c>
      <c r="AG23" s="204" t="s">
        <v>351</v>
      </c>
      <c r="AH23" s="204" t="s">
        <v>401</v>
      </c>
      <c r="AI23" s="204" t="str">
        <f t="shared" ref="AI23:AI31" si="2">AH23</f>
        <v>Propios</v>
      </c>
      <c r="AJ23" s="204" t="s">
        <v>433</v>
      </c>
      <c r="AK23" s="204" t="s">
        <v>351</v>
      </c>
      <c r="AL23" s="204" t="s">
        <v>351</v>
      </c>
      <c r="AM23" s="204" t="s">
        <v>403</v>
      </c>
      <c r="AN23" s="204" t="s">
        <v>67</v>
      </c>
      <c r="AO23" s="204" t="s">
        <v>351</v>
      </c>
      <c r="AP23" s="204" t="s">
        <v>351</v>
      </c>
      <c r="AQ23" s="204" t="s">
        <v>351</v>
      </c>
      <c r="AR23" s="204" t="s">
        <v>351</v>
      </c>
      <c r="AS23" s="204" t="s">
        <v>467</v>
      </c>
      <c r="AT23" s="204" t="s">
        <v>351</v>
      </c>
      <c r="AU23" s="204" t="s">
        <v>351</v>
      </c>
      <c r="AV23" s="210" t="s">
        <v>129</v>
      </c>
      <c r="AW23" s="210" t="s">
        <v>129</v>
      </c>
      <c r="AX23" s="5"/>
    </row>
    <row r="24" spans="1:50" customFormat="1" ht="15" hidden="1" x14ac:dyDescent="0.25">
      <c r="A24" s="205" t="s">
        <v>405</v>
      </c>
      <c r="B24" s="205" t="s">
        <v>415</v>
      </c>
      <c r="C24" s="205">
        <v>2015</v>
      </c>
      <c r="D24" s="205" t="s">
        <v>460</v>
      </c>
      <c r="E24" s="205" t="s">
        <v>468</v>
      </c>
      <c r="F24" s="205" t="s">
        <v>396</v>
      </c>
      <c r="G24" s="211"/>
      <c r="H24" s="205" t="s">
        <v>469</v>
      </c>
      <c r="I24" s="205" t="s">
        <v>351</v>
      </c>
      <c r="J24" s="205" t="s">
        <v>351</v>
      </c>
      <c r="K24" s="205" t="s">
        <v>351</v>
      </c>
      <c r="L24" s="205"/>
      <c r="M24" s="202"/>
      <c r="N24" s="205" t="s">
        <v>351</v>
      </c>
      <c r="O24" s="205" t="s">
        <v>351</v>
      </c>
      <c r="P24" s="205" t="s">
        <v>351</v>
      </c>
      <c r="Q24" s="205" t="s">
        <v>470</v>
      </c>
      <c r="R24" s="205" t="s">
        <v>410</v>
      </c>
      <c r="S24" s="205" t="s">
        <v>410</v>
      </c>
      <c r="T24" s="205" t="s">
        <v>468</v>
      </c>
      <c r="U24" s="220">
        <v>42198</v>
      </c>
      <c r="V24" s="223">
        <f>W24/1.16</f>
        <v>0</v>
      </c>
      <c r="W24" s="223">
        <f>M24</f>
        <v>0</v>
      </c>
      <c r="X24" s="205" t="s">
        <v>351</v>
      </c>
      <c r="Y24" s="205" t="s">
        <v>399</v>
      </c>
      <c r="Z24" s="205" t="s">
        <v>351</v>
      </c>
      <c r="AA24" s="205" t="s">
        <v>400</v>
      </c>
      <c r="AB24" s="205" t="s">
        <v>469</v>
      </c>
      <c r="AC24" s="214">
        <f t="shared" si="1"/>
        <v>0</v>
      </c>
      <c r="AD24" s="217">
        <v>42205</v>
      </c>
      <c r="AE24" s="217">
        <v>42294</v>
      </c>
      <c r="AF24" s="205" t="s">
        <v>351</v>
      </c>
      <c r="AG24" s="205" t="s">
        <v>351</v>
      </c>
      <c r="AH24" s="205" t="s">
        <v>401</v>
      </c>
      <c r="AI24" s="205" t="str">
        <f t="shared" si="2"/>
        <v>Propios</v>
      </c>
      <c r="AJ24" s="205" t="s">
        <v>433</v>
      </c>
      <c r="AK24" s="205" t="s">
        <v>351</v>
      </c>
      <c r="AL24" s="205" t="s">
        <v>351</v>
      </c>
      <c r="AM24" s="205" t="s">
        <v>403</v>
      </c>
      <c r="AN24" s="205" t="s">
        <v>67</v>
      </c>
      <c r="AO24" s="205" t="s">
        <v>351</v>
      </c>
      <c r="AP24" s="205" t="s">
        <v>351</v>
      </c>
      <c r="AQ24" s="205" t="s">
        <v>351</v>
      </c>
      <c r="AR24" s="205" t="s">
        <v>351</v>
      </c>
      <c r="AS24" s="205" t="s">
        <v>467</v>
      </c>
      <c r="AT24" s="205" t="s">
        <v>351</v>
      </c>
      <c r="AU24" s="205" t="s">
        <v>351</v>
      </c>
      <c r="AV24" s="211"/>
      <c r="AW24" s="211"/>
      <c r="AX24" s="5"/>
    </row>
    <row r="25" spans="1:50" customFormat="1" ht="15" hidden="1" x14ac:dyDescent="0.25">
      <c r="A25" s="206" t="s">
        <v>405</v>
      </c>
      <c r="B25" s="206" t="s">
        <v>415</v>
      </c>
      <c r="C25" s="206">
        <v>2015</v>
      </c>
      <c r="D25" s="206" t="s">
        <v>460</v>
      </c>
      <c r="E25" s="206" t="s">
        <v>471</v>
      </c>
      <c r="F25" s="206" t="s">
        <v>396</v>
      </c>
      <c r="G25" s="212"/>
      <c r="H25" s="206" t="s">
        <v>472</v>
      </c>
      <c r="I25" s="206" t="s">
        <v>473</v>
      </c>
      <c r="J25" s="206" t="s">
        <v>474</v>
      </c>
      <c r="K25" s="206" t="s">
        <v>451</v>
      </c>
      <c r="L25" s="206"/>
      <c r="M25" s="203"/>
      <c r="N25" s="206" t="s">
        <v>351</v>
      </c>
      <c r="O25" s="206" t="s">
        <v>351</v>
      </c>
      <c r="P25" s="206" t="s">
        <v>351</v>
      </c>
      <c r="Q25" s="206" t="s">
        <v>475</v>
      </c>
      <c r="R25" s="206" t="s">
        <v>410</v>
      </c>
      <c r="S25" s="206" t="s">
        <v>410</v>
      </c>
      <c r="T25" s="206" t="s">
        <v>471</v>
      </c>
      <c r="U25" s="221">
        <v>42256</v>
      </c>
      <c r="V25" s="224">
        <f t="shared" ref="V25:V31" si="3">W25/1.16</f>
        <v>670276.1206896553</v>
      </c>
      <c r="W25" s="224">
        <v>777520.3</v>
      </c>
      <c r="X25" s="206" t="s">
        <v>351</v>
      </c>
      <c r="Y25" s="206" t="s">
        <v>399</v>
      </c>
      <c r="Z25" s="206" t="s">
        <v>351</v>
      </c>
      <c r="AA25" s="206" t="s">
        <v>400</v>
      </c>
      <c r="AB25" s="206" t="s">
        <v>472</v>
      </c>
      <c r="AC25" s="215">
        <f t="shared" si="1"/>
        <v>311008.12000000005</v>
      </c>
      <c r="AD25" s="218">
        <v>42257</v>
      </c>
      <c r="AE25" s="218">
        <v>42286</v>
      </c>
      <c r="AF25" s="206" t="s">
        <v>351</v>
      </c>
      <c r="AG25" s="206" t="s">
        <v>351</v>
      </c>
      <c r="AH25" s="206" t="s">
        <v>401</v>
      </c>
      <c r="AI25" s="206" t="str">
        <f t="shared" si="2"/>
        <v>Propios</v>
      </c>
      <c r="AJ25" s="206" t="s">
        <v>433</v>
      </c>
      <c r="AK25" s="206" t="s">
        <v>351</v>
      </c>
      <c r="AL25" s="206" t="s">
        <v>351</v>
      </c>
      <c r="AM25" s="206" t="s">
        <v>403</v>
      </c>
      <c r="AN25" s="206" t="s">
        <v>67</v>
      </c>
      <c r="AO25" s="206" t="s">
        <v>351</v>
      </c>
      <c r="AP25" s="206" t="s">
        <v>351</v>
      </c>
      <c r="AQ25" s="206" t="s">
        <v>351</v>
      </c>
      <c r="AR25" s="206" t="s">
        <v>351</v>
      </c>
      <c r="AS25" s="206" t="s">
        <v>467</v>
      </c>
      <c r="AT25" s="206" t="s">
        <v>351</v>
      </c>
      <c r="AU25" s="206" t="s">
        <v>351</v>
      </c>
      <c r="AV25" s="212"/>
      <c r="AW25" s="212"/>
      <c r="AX25" s="5"/>
    </row>
    <row r="26" spans="1:50" customFormat="1" ht="15" hidden="1" x14ac:dyDescent="0.25">
      <c r="A26" s="204" t="s">
        <v>405</v>
      </c>
      <c r="B26" s="204" t="s">
        <v>415</v>
      </c>
      <c r="C26" s="204">
        <v>2015</v>
      </c>
      <c r="D26" s="204" t="s">
        <v>460</v>
      </c>
      <c r="E26" s="204" t="s">
        <v>476</v>
      </c>
      <c r="F26" s="204" t="s">
        <v>396</v>
      </c>
      <c r="G26" s="210" t="s">
        <v>626</v>
      </c>
      <c r="H26" s="204" t="s">
        <v>477</v>
      </c>
      <c r="I26" s="204" t="s">
        <v>455</v>
      </c>
      <c r="J26" s="204" t="s">
        <v>456</v>
      </c>
      <c r="K26" s="204" t="s">
        <v>457</v>
      </c>
      <c r="L26" s="207" t="s">
        <v>351</v>
      </c>
      <c r="M26" s="201">
        <f>413793.1*1.16</f>
        <v>479999.99599999993</v>
      </c>
      <c r="N26" s="204" t="s">
        <v>351</v>
      </c>
      <c r="O26" s="204" t="s">
        <v>351</v>
      </c>
      <c r="P26" s="204" t="s">
        <v>351</v>
      </c>
      <c r="Q26" s="204" t="s">
        <v>478</v>
      </c>
      <c r="R26" s="204" t="s">
        <v>410</v>
      </c>
      <c r="S26" s="204" t="s">
        <v>410</v>
      </c>
      <c r="T26" s="204" t="s">
        <v>476</v>
      </c>
      <c r="U26" s="219">
        <v>42265</v>
      </c>
      <c r="V26" s="222">
        <f t="shared" si="3"/>
        <v>413793.1</v>
      </c>
      <c r="W26" s="222">
        <f>413793.1*1.16</f>
        <v>479999.99599999993</v>
      </c>
      <c r="X26" s="204" t="s">
        <v>351</v>
      </c>
      <c r="Y26" s="204" t="s">
        <v>399</v>
      </c>
      <c r="Z26" s="204" t="s">
        <v>351</v>
      </c>
      <c r="AA26" s="204" t="s">
        <v>400</v>
      </c>
      <c r="AB26" s="204" t="s">
        <v>477</v>
      </c>
      <c r="AC26" s="213">
        <f t="shared" si="1"/>
        <v>191999.99839999998</v>
      </c>
      <c r="AD26" s="216">
        <v>42271</v>
      </c>
      <c r="AE26" s="216">
        <v>42300</v>
      </c>
      <c r="AF26" s="204" t="s">
        <v>351</v>
      </c>
      <c r="AG26" s="204" t="s">
        <v>351</v>
      </c>
      <c r="AH26" s="204" t="s">
        <v>401</v>
      </c>
      <c r="AI26" s="204" t="str">
        <f t="shared" si="2"/>
        <v>Propios</v>
      </c>
      <c r="AJ26" s="204" t="s">
        <v>433</v>
      </c>
      <c r="AK26" s="204" t="s">
        <v>351</v>
      </c>
      <c r="AL26" s="204" t="s">
        <v>351</v>
      </c>
      <c r="AM26" s="204" t="s">
        <v>403</v>
      </c>
      <c r="AN26" s="204" t="s">
        <v>67</v>
      </c>
      <c r="AO26" s="204" t="s">
        <v>351</v>
      </c>
      <c r="AP26" s="204" t="s">
        <v>351</v>
      </c>
      <c r="AQ26" s="204" t="s">
        <v>351</v>
      </c>
      <c r="AR26" s="204" t="s">
        <v>351</v>
      </c>
      <c r="AS26" s="204" t="s">
        <v>467</v>
      </c>
      <c r="AT26" s="204" t="s">
        <v>351</v>
      </c>
      <c r="AU26" s="204" t="s">
        <v>351</v>
      </c>
      <c r="AV26" s="210" t="s">
        <v>129</v>
      </c>
      <c r="AW26" s="210" t="s">
        <v>129</v>
      </c>
      <c r="AX26" s="5"/>
    </row>
    <row r="27" spans="1:50" customFormat="1" ht="15" hidden="1" x14ac:dyDescent="0.25">
      <c r="A27" s="205" t="s">
        <v>405</v>
      </c>
      <c r="B27" s="205" t="s">
        <v>415</v>
      </c>
      <c r="C27" s="205">
        <v>2015</v>
      </c>
      <c r="D27" s="205" t="s">
        <v>460</v>
      </c>
      <c r="E27" s="205" t="s">
        <v>479</v>
      </c>
      <c r="F27" s="205" t="s">
        <v>396</v>
      </c>
      <c r="G27" s="211"/>
      <c r="H27" s="205" t="s">
        <v>480</v>
      </c>
      <c r="I27" s="205" t="s">
        <v>481</v>
      </c>
      <c r="J27" s="205" t="s">
        <v>482</v>
      </c>
      <c r="K27" s="205" t="s">
        <v>483</v>
      </c>
      <c r="L27" s="208"/>
      <c r="M27" s="202"/>
      <c r="N27" s="205" t="s">
        <v>351</v>
      </c>
      <c r="O27" s="205" t="s">
        <v>351</v>
      </c>
      <c r="P27" s="205" t="s">
        <v>351</v>
      </c>
      <c r="Q27" s="205" t="s">
        <v>484</v>
      </c>
      <c r="R27" s="205" t="s">
        <v>410</v>
      </c>
      <c r="S27" s="205" t="s">
        <v>410</v>
      </c>
      <c r="T27" s="205" t="s">
        <v>479</v>
      </c>
      <c r="U27" s="220">
        <v>42265</v>
      </c>
      <c r="V27" s="223">
        <f t="shared" si="3"/>
        <v>890959.73275862075</v>
      </c>
      <c r="W27" s="223">
        <v>1033513.29</v>
      </c>
      <c r="X27" s="205" t="s">
        <v>351</v>
      </c>
      <c r="Y27" s="205" t="s">
        <v>399</v>
      </c>
      <c r="Z27" s="205" t="s">
        <v>351</v>
      </c>
      <c r="AA27" s="205" t="s">
        <v>400</v>
      </c>
      <c r="AB27" s="205" t="s">
        <v>480</v>
      </c>
      <c r="AC27" s="214">
        <f t="shared" si="1"/>
        <v>413405.31600000005</v>
      </c>
      <c r="AD27" s="217">
        <v>42271</v>
      </c>
      <c r="AE27" s="217">
        <v>42330</v>
      </c>
      <c r="AF27" s="205" t="s">
        <v>351</v>
      </c>
      <c r="AG27" s="205" t="s">
        <v>351</v>
      </c>
      <c r="AH27" s="205" t="s">
        <v>401</v>
      </c>
      <c r="AI27" s="205" t="str">
        <f t="shared" si="2"/>
        <v>Propios</v>
      </c>
      <c r="AJ27" s="205" t="s">
        <v>433</v>
      </c>
      <c r="AK27" s="205" t="s">
        <v>351</v>
      </c>
      <c r="AL27" s="205" t="s">
        <v>351</v>
      </c>
      <c r="AM27" s="205" t="s">
        <v>403</v>
      </c>
      <c r="AN27" s="205" t="s">
        <v>67</v>
      </c>
      <c r="AO27" s="205" t="s">
        <v>351</v>
      </c>
      <c r="AP27" s="205" t="s">
        <v>351</v>
      </c>
      <c r="AQ27" s="205" t="s">
        <v>351</v>
      </c>
      <c r="AR27" s="205" t="s">
        <v>351</v>
      </c>
      <c r="AS27" s="205" t="s">
        <v>467</v>
      </c>
      <c r="AT27" s="205" t="s">
        <v>351</v>
      </c>
      <c r="AU27" s="205" t="s">
        <v>351</v>
      </c>
      <c r="AV27" s="211"/>
      <c r="AW27" s="211"/>
      <c r="AX27" s="5"/>
    </row>
    <row r="28" spans="1:50" customFormat="1" ht="28.5" hidden="1" customHeight="1" x14ac:dyDescent="0.25">
      <c r="A28" s="206" t="s">
        <v>405</v>
      </c>
      <c r="B28" s="206" t="s">
        <v>415</v>
      </c>
      <c r="C28" s="206">
        <v>2015</v>
      </c>
      <c r="D28" s="206" t="s">
        <v>460</v>
      </c>
      <c r="E28" s="206" t="s">
        <v>485</v>
      </c>
      <c r="F28" s="206" t="s">
        <v>396</v>
      </c>
      <c r="G28" s="212"/>
      <c r="H28" s="206" t="s">
        <v>486</v>
      </c>
      <c r="I28" s="206" t="s">
        <v>481</v>
      </c>
      <c r="J28" s="206" t="s">
        <v>482</v>
      </c>
      <c r="K28" s="206" t="s">
        <v>483</v>
      </c>
      <c r="L28" s="209"/>
      <c r="M28" s="203"/>
      <c r="N28" s="206" t="s">
        <v>351</v>
      </c>
      <c r="O28" s="206" t="s">
        <v>351</v>
      </c>
      <c r="P28" s="206" t="s">
        <v>351</v>
      </c>
      <c r="Q28" s="206" t="s">
        <v>484</v>
      </c>
      <c r="R28" s="206" t="s">
        <v>410</v>
      </c>
      <c r="S28" s="206" t="s">
        <v>410</v>
      </c>
      <c r="T28" s="206" t="s">
        <v>485</v>
      </c>
      <c r="U28" s="221">
        <v>42265</v>
      </c>
      <c r="V28" s="224">
        <f t="shared" si="3"/>
        <v>176233.52586206899</v>
      </c>
      <c r="W28" s="224">
        <v>204430.89</v>
      </c>
      <c r="X28" s="206" t="s">
        <v>351</v>
      </c>
      <c r="Y28" s="206" t="s">
        <v>399</v>
      </c>
      <c r="Z28" s="206" t="s">
        <v>351</v>
      </c>
      <c r="AA28" s="206" t="s">
        <v>400</v>
      </c>
      <c r="AB28" s="206" t="s">
        <v>486</v>
      </c>
      <c r="AC28" s="215">
        <f t="shared" si="1"/>
        <v>81772.356000000014</v>
      </c>
      <c r="AD28" s="218">
        <v>42271</v>
      </c>
      <c r="AE28" s="218">
        <v>42315</v>
      </c>
      <c r="AF28" s="206" t="s">
        <v>351</v>
      </c>
      <c r="AG28" s="206" t="s">
        <v>351</v>
      </c>
      <c r="AH28" s="206" t="s">
        <v>401</v>
      </c>
      <c r="AI28" s="206" t="str">
        <f t="shared" si="2"/>
        <v>Propios</v>
      </c>
      <c r="AJ28" s="206" t="s">
        <v>433</v>
      </c>
      <c r="AK28" s="206" t="s">
        <v>351</v>
      </c>
      <c r="AL28" s="206" t="s">
        <v>351</v>
      </c>
      <c r="AM28" s="206" t="s">
        <v>403</v>
      </c>
      <c r="AN28" s="206" t="s">
        <v>67</v>
      </c>
      <c r="AO28" s="206" t="s">
        <v>351</v>
      </c>
      <c r="AP28" s="206" t="s">
        <v>351</v>
      </c>
      <c r="AQ28" s="206" t="s">
        <v>351</v>
      </c>
      <c r="AR28" s="206" t="s">
        <v>351</v>
      </c>
      <c r="AS28" s="206" t="s">
        <v>467</v>
      </c>
      <c r="AT28" s="206" t="s">
        <v>351</v>
      </c>
      <c r="AU28" s="206" t="s">
        <v>351</v>
      </c>
      <c r="AV28" s="212"/>
      <c r="AW28" s="212"/>
      <c r="AX28" s="5"/>
    </row>
    <row r="29" spans="1:50" customFormat="1" ht="15" hidden="1" x14ac:dyDescent="0.25">
      <c r="A29" s="204" t="s">
        <v>405</v>
      </c>
      <c r="B29" s="204" t="s">
        <v>415</v>
      </c>
      <c r="C29" s="204">
        <v>2015</v>
      </c>
      <c r="D29" s="204" t="s">
        <v>460</v>
      </c>
      <c r="E29" s="204" t="s">
        <v>487</v>
      </c>
      <c r="F29" s="204" t="s">
        <v>396</v>
      </c>
      <c r="G29" s="210" t="s">
        <v>626</v>
      </c>
      <c r="H29" s="204" t="s">
        <v>488</v>
      </c>
      <c r="I29" s="204" t="s">
        <v>489</v>
      </c>
      <c r="J29" s="204" t="s">
        <v>490</v>
      </c>
      <c r="K29" s="204" t="s">
        <v>491</v>
      </c>
      <c r="L29" s="207" t="s">
        <v>351</v>
      </c>
      <c r="M29" s="201">
        <v>337188.17</v>
      </c>
      <c r="N29" s="204" t="s">
        <v>351</v>
      </c>
      <c r="O29" s="204" t="s">
        <v>351</v>
      </c>
      <c r="P29" s="204" t="s">
        <v>351</v>
      </c>
      <c r="Q29" s="204" t="s">
        <v>492</v>
      </c>
      <c r="R29" s="204" t="s">
        <v>410</v>
      </c>
      <c r="S29" s="204" t="s">
        <v>410</v>
      </c>
      <c r="T29" s="204" t="s">
        <v>487</v>
      </c>
      <c r="U29" s="219">
        <v>42265</v>
      </c>
      <c r="V29" s="222">
        <f t="shared" si="3"/>
        <v>290679.45689655171</v>
      </c>
      <c r="W29" s="222">
        <v>337188.17</v>
      </c>
      <c r="X29" s="204" t="s">
        <v>351</v>
      </c>
      <c r="Y29" s="204" t="s">
        <v>399</v>
      </c>
      <c r="Z29" s="204" t="s">
        <v>351</v>
      </c>
      <c r="AA29" s="204" t="s">
        <v>400</v>
      </c>
      <c r="AB29" s="204" t="s">
        <v>488</v>
      </c>
      <c r="AC29" s="213">
        <f t="shared" si="1"/>
        <v>134875.26800000001</v>
      </c>
      <c r="AD29" s="216">
        <v>42271</v>
      </c>
      <c r="AE29" s="216">
        <v>42360</v>
      </c>
      <c r="AF29" s="204" t="s">
        <v>351</v>
      </c>
      <c r="AG29" s="204" t="s">
        <v>351</v>
      </c>
      <c r="AH29" s="204" t="s">
        <v>401</v>
      </c>
      <c r="AI29" s="204" t="str">
        <f t="shared" si="2"/>
        <v>Propios</v>
      </c>
      <c r="AJ29" s="204" t="s">
        <v>433</v>
      </c>
      <c r="AK29" s="204" t="s">
        <v>351</v>
      </c>
      <c r="AL29" s="204" t="s">
        <v>351</v>
      </c>
      <c r="AM29" s="204" t="s">
        <v>403</v>
      </c>
      <c r="AN29" s="204" t="s">
        <v>67</v>
      </c>
      <c r="AO29" s="204" t="s">
        <v>351</v>
      </c>
      <c r="AP29" s="204" t="s">
        <v>351</v>
      </c>
      <c r="AQ29" s="204" t="s">
        <v>351</v>
      </c>
      <c r="AR29" s="204" t="s">
        <v>351</v>
      </c>
      <c r="AS29" s="204" t="s">
        <v>467</v>
      </c>
      <c r="AT29" s="204" t="s">
        <v>351</v>
      </c>
      <c r="AU29" s="204" t="s">
        <v>351</v>
      </c>
      <c r="AV29" s="210" t="s">
        <v>129</v>
      </c>
      <c r="AW29" s="210" t="s">
        <v>129</v>
      </c>
      <c r="AX29" s="5"/>
    </row>
    <row r="30" spans="1:50" customFormat="1" ht="15" hidden="1" x14ac:dyDescent="0.25">
      <c r="A30" s="205" t="s">
        <v>405</v>
      </c>
      <c r="B30" s="205" t="s">
        <v>415</v>
      </c>
      <c r="C30" s="205">
        <v>2015</v>
      </c>
      <c r="D30" s="205" t="s">
        <v>460</v>
      </c>
      <c r="E30" s="205" t="s">
        <v>493</v>
      </c>
      <c r="F30" s="205" t="s">
        <v>396</v>
      </c>
      <c r="G30" s="211"/>
      <c r="H30" s="205" t="s">
        <v>494</v>
      </c>
      <c r="I30" s="205" t="s">
        <v>495</v>
      </c>
      <c r="J30" s="205" t="s">
        <v>496</v>
      </c>
      <c r="K30" s="205" t="s">
        <v>497</v>
      </c>
      <c r="L30" s="208"/>
      <c r="M30" s="202"/>
      <c r="N30" s="205" t="s">
        <v>351</v>
      </c>
      <c r="O30" s="205" t="s">
        <v>351</v>
      </c>
      <c r="P30" s="205" t="s">
        <v>351</v>
      </c>
      <c r="Q30" s="205" t="s">
        <v>498</v>
      </c>
      <c r="R30" s="205" t="s">
        <v>410</v>
      </c>
      <c r="S30" s="205" t="s">
        <v>410</v>
      </c>
      <c r="T30" s="205" t="s">
        <v>493</v>
      </c>
      <c r="U30" s="220">
        <v>42255</v>
      </c>
      <c r="V30" s="223">
        <f t="shared" si="3"/>
        <v>805671.93103448278</v>
      </c>
      <c r="W30" s="223">
        <v>934579.44</v>
      </c>
      <c r="X30" s="205" t="s">
        <v>351</v>
      </c>
      <c r="Y30" s="205" t="s">
        <v>399</v>
      </c>
      <c r="Z30" s="205" t="s">
        <v>351</v>
      </c>
      <c r="AA30" s="205" t="s">
        <v>400</v>
      </c>
      <c r="AB30" s="205" t="s">
        <v>494</v>
      </c>
      <c r="AC30" s="214">
        <f t="shared" si="1"/>
        <v>373831.77600000001</v>
      </c>
      <c r="AD30" s="217">
        <v>42264</v>
      </c>
      <c r="AE30" s="217">
        <v>42293</v>
      </c>
      <c r="AF30" s="205" t="s">
        <v>351</v>
      </c>
      <c r="AG30" s="205" t="s">
        <v>351</v>
      </c>
      <c r="AH30" s="205" t="s">
        <v>401</v>
      </c>
      <c r="AI30" s="205" t="str">
        <f t="shared" si="2"/>
        <v>Propios</v>
      </c>
      <c r="AJ30" s="205" t="s">
        <v>433</v>
      </c>
      <c r="AK30" s="205" t="s">
        <v>351</v>
      </c>
      <c r="AL30" s="205" t="s">
        <v>351</v>
      </c>
      <c r="AM30" s="205" t="s">
        <v>403</v>
      </c>
      <c r="AN30" s="205" t="s">
        <v>67</v>
      </c>
      <c r="AO30" s="205" t="s">
        <v>351</v>
      </c>
      <c r="AP30" s="205" t="s">
        <v>351</v>
      </c>
      <c r="AQ30" s="205" t="s">
        <v>351</v>
      </c>
      <c r="AR30" s="205" t="s">
        <v>351</v>
      </c>
      <c r="AS30" s="205" t="s">
        <v>467</v>
      </c>
      <c r="AT30" s="205" t="s">
        <v>351</v>
      </c>
      <c r="AU30" s="205" t="s">
        <v>351</v>
      </c>
      <c r="AV30" s="211"/>
      <c r="AW30" s="211"/>
      <c r="AX30" s="5"/>
    </row>
    <row r="31" spans="1:50" customFormat="1" ht="15" hidden="1" x14ac:dyDescent="0.25">
      <c r="A31" s="206" t="s">
        <v>405</v>
      </c>
      <c r="B31" s="206" t="s">
        <v>415</v>
      </c>
      <c r="C31" s="206">
        <v>2015</v>
      </c>
      <c r="D31" s="206" t="s">
        <v>460</v>
      </c>
      <c r="E31" s="206" t="s">
        <v>420</v>
      </c>
      <c r="F31" s="206" t="s">
        <v>396</v>
      </c>
      <c r="G31" s="212"/>
      <c r="H31" s="206" t="s">
        <v>421</v>
      </c>
      <c r="I31" s="206" t="s">
        <v>422</v>
      </c>
      <c r="J31" s="206" t="s">
        <v>423</v>
      </c>
      <c r="K31" s="206" t="s">
        <v>424</v>
      </c>
      <c r="L31" s="209"/>
      <c r="M31" s="203"/>
      <c r="N31" s="206" t="s">
        <v>351</v>
      </c>
      <c r="O31" s="206" t="s">
        <v>351</v>
      </c>
      <c r="P31" s="206" t="s">
        <v>351</v>
      </c>
      <c r="Q31" s="206" t="s">
        <v>425</v>
      </c>
      <c r="R31" s="206" t="s">
        <v>410</v>
      </c>
      <c r="S31" s="206" t="s">
        <v>410</v>
      </c>
      <c r="T31" s="206" t="s">
        <v>420</v>
      </c>
      <c r="U31" s="221">
        <v>42188</v>
      </c>
      <c r="V31" s="224">
        <f t="shared" si="3"/>
        <v>0</v>
      </c>
      <c r="W31" s="224">
        <f t="shared" ref="W31" si="4">M31</f>
        <v>0</v>
      </c>
      <c r="X31" s="206" t="s">
        <v>351</v>
      </c>
      <c r="Y31" s="206" t="s">
        <v>399</v>
      </c>
      <c r="Z31" s="206" t="s">
        <v>351</v>
      </c>
      <c r="AA31" s="206" t="s">
        <v>400</v>
      </c>
      <c r="AB31" s="206" t="s">
        <v>421</v>
      </c>
      <c r="AC31" s="215" t="s">
        <v>351</v>
      </c>
      <c r="AD31" s="218">
        <v>42191</v>
      </c>
      <c r="AE31" s="218">
        <v>42300</v>
      </c>
      <c r="AF31" s="206" t="s">
        <v>351</v>
      </c>
      <c r="AG31" s="206" t="s">
        <v>351</v>
      </c>
      <c r="AH31" s="206" t="s">
        <v>401</v>
      </c>
      <c r="AI31" s="206" t="str">
        <f t="shared" si="2"/>
        <v>Propios</v>
      </c>
      <c r="AJ31" s="206" t="s">
        <v>433</v>
      </c>
      <c r="AK31" s="206" t="s">
        <v>351</v>
      </c>
      <c r="AL31" s="206" t="s">
        <v>351</v>
      </c>
      <c r="AM31" s="206" t="s">
        <v>403</v>
      </c>
      <c r="AN31" s="206" t="s">
        <v>67</v>
      </c>
      <c r="AO31" s="206" t="s">
        <v>351</v>
      </c>
      <c r="AP31" s="206" t="s">
        <v>351</v>
      </c>
      <c r="AQ31" s="206" t="s">
        <v>351</v>
      </c>
      <c r="AR31" s="206" t="s">
        <v>351</v>
      </c>
      <c r="AS31" s="206" t="s">
        <v>467</v>
      </c>
      <c r="AT31" s="206" t="s">
        <v>351</v>
      </c>
      <c r="AU31" s="206" t="s">
        <v>351</v>
      </c>
      <c r="AV31" s="212"/>
      <c r="AW31" s="212"/>
      <c r="AX31" s="5"/>
    </row>
    <row r="32" spans="1:50" s="106" customFormat="1" ht="15" x14ac:dyDescent="0.25">
      <c r="A32" s="99"/>
      <c r="B32" s="99"/>
      <c r="C32" s="99"/>
      <c r="D32" s="99"/>
      <c r="E32" s="99"/>
      <c r="F32" s="99"/>
      <c r="G32" s="99"/>
      <c r="H32" s="99"/>
      <c r="I32" s="99"/>
      <c r="J32" s="99"/>
      <c r="K32" s="99"/>
      <c r="L32" s="99"/>
      <c r="M32" s="100"/>
      <c r="N32" s="99"/>
      <c r="O32" s="99"/>
      <c r="P32" s="99"/>
      <c r="Q32" s="99"/>
      <c r="R32" s="99"/>
      <c r="S32" s="99"/>
      <c r="T32" s="99"/>
      <c r="U32" s="101"/>
      <c r="V32" s="102"/>
      <c r="W32" s="102"/>
      <c r="X32" s="99"/>
      <c r="Y32" s="99"/>
      <c r="Z32" s="99"/>
      <c r="AA32" s="99"/>
      <c r="AB32" s="99"/>
      <c r="AC32" s="103"/>
      <c r="AD32" s="101"/>
      <c r="AE32" s="101"/>
      <c r="AF32" s="99"/>
      <c r="AG32" s="99"/>
      <c r="AH32" s="99"/>
      <c r="AI32" s="99"/>
      <c r="AJ32" s="99"/>
      <c r="AK32" s="99"/>
      <c r="AL32" s="99"/>
      <c r="AM32" s="99"/>
      <c r="AN32" s="99"/>
      <c r="AO32" s="99"/>
      <c r="AP32" s="99"/>
      <c r="AQ32" s="99"/>
      <c r="AR32" s="99"/>
      <c r="AS32" s="99"/>
      <c r="AT32" s="99"/>
      <c r="AU32" s="99"/>
      <c r="AV32" s="99"/>
      <c r="AW32" s="104"/>
      <c r="AX32" s="105"/>
    </row>
    <row r="33" spans="1:50" s="106" customFormat="1" ht="15" x14ac:dyDescent="0.25">
      <c r="A33" s="99"/>
      <c r="B33" s="99"/>
      <c r="C33" s="99"/>
      <c r="D33" s="99"/>
      <c r="E33" s="99"/>
      <c r="F33" s="99"/>
      <c r="G33" s="99"/>
      <c r="H33" s="99"/>
      <c r="I33" s="99"/>
      <c r="J33" s="99"/>
      <c r="K33" s="99"/>
      <c r="L33" s="99"/>
      <c r="M33" s="100"/>
      <c r="N33" s="99"/>
      <c r="O33" s="99"/>
      <c r="P33" s="99"/>
      <c r="Q33" s="99"/>
      <c r="R33" s="99"/>
      <c r="S33" s="99"/>
      <c r="T33" s="99"/>
      <c r="U33" s="101"/>
      <c r="V33" s="102"/>
      <c r="W33" s="102"/>
      <c r="X33" s="99"/>
      <c r="Y33" s="99"/>
      <c r="Z33" s="99"/>
      <c r="AA33" s="99"/>
      <c r="AB33" s="99"/>
      <c r="AC33" s="103"/>
      <c r="AD33" s="101"/>
      <c r="AE33" s="101"/>
      <c r="AF33" s="99"/>
      <c r="AG33" s="99"/>
      <c r="AH33" s="99"/>
      <c r="AI33" s="99"/>
      <c r="AJ33" s="99"/>
      <c r="AK33" s="99"/>
      <c r="AL33" s="99"/>
      <c r="AM33" s="99"/>
      <c r="AN33" s="99"/>
      <c r="AO33" s="99"/>
      <c r="AP33" s="99"/>
      <c r="AQ33" s="99"/>
      <c r="AR33" s="99"/>
      <c r="AS33" s="99"/>
      <c r="AT33" s="99"/>
      <c r="AU33" s="99"/>
      <c r="AV33" s="99"/>
      <c r="AW33" s="104"/>
      <c r="AX33" s="105"/>
    </row>
    <row r="34" spans="1:50" s="54" customFormat="1" x14ac:dyDescent="0.2">
      <c r="A34" s="197" t="s">
        <v>347</v>
      </c>
      <c r="B34" s="197"/>
      <c r="C34" s="197"/>
      <c r="D34" s="197"/>
      <c r="E34" s="197"/>
      <c r="F34" s="55"/>
      <c r="G34" s="55"/>
      <c r="H34" s="56"/>
      <c r="L34" s="56"/>
      <c r="M34" s="56"/>
      <c r="N34" s="55"/>
      <c r="O34" s="55"/>
      <c r="P34" s="55"/>
      <c r="Q34" s="56"/>
      <c r="AC34" s="56"/>
      <c r="AD34" s="56"/>
    </row>
    <row r="35" spans="1:50" s="54" customFormat="1" x14ac:dyDescent="0.2">
      <c r="A35" s="57" t="s">
        <v>349</v>
      </c>
    </row>
    <row r="36" spans="1:50" s="54" customFormat="1" x14ac:dyDescent="0.2">
      <c r="A36" s="57" t="s">
        <v>350</v>
      </c>
    </row>
    <row r="37" spans="1:50" s="54" customFormat="1" x14ac:dyDescent="0.2">
      <c r="A37" s="58" t="s">
        <v>658</v>
      </c>
      <c r="B37" s="58"/>
      <c r="C37" s="58"/>
      <c r="D37" s="58"/>
      <c r="E37" s="58"/>
      <c r="F37" s="55"/>
      <c r="G37" s="55"/>
      <c r="H37" s="56"/>
      <c r="L37" s="56"/>
      <c r="M37" s="56"/>
      <c r="N37" s="55"/>
      <c r="O37" s="55"/>
      <c r="P37" s="55"/>
      <c r="Q37" s="56"/>
      <c r="AC37" s="56"/>
      <c r="AD37" s="56"/>
    </row>
    <row r="38" spans="1:50" x14ac:dyDescent="0.2">
      <c r="A38" s="53"/>
      <c r="B38" s="53"/>
      <c r="C38" s="53"/>
      <c r="D38" s="53"/>
      <c r="E38" s="53"/>
      <c r="F38" s="53"/>
      <c r="G38" s="53"/>
      <c r="R38" s="1"/>
      <c r="S38" s="1"/>
      <c r="AN38" s="9"/>
    </row>
    <row r="39" spans="1:50" s="106" customFormat="1" ht="15" x14ac:dyDescent="0.25">
      <c r="A39" s="99"/>
      <c r="B39" s="99"/>
      <c r="C39" s="99"/>
      <c r="D39" s="99"/>
      <c r="E39" s="99"/>
      <c r="F39" s="99"/>
      <c r="G39" s="99"/>
      <c r="H39" s="99"/>
      <c r="I39" s="99"/>
      <c r="J39" s="99"/>
      <c r="K39" s="99"/>
      <c r="L39" s="99"/>
      <c r="M39" s="100"/>
      <c r="N39" s="99"/>
      <c r="O39" s="99"/>
      <c r="P39" s="99"/>
      <c r="Q39" s="99"/>
      <c r="R39" s="99"/>
      <c r="S39" s="99"/>
      <c r="T39" s="99"/>
      <c r="U39" s="101"/>
      <c r="V39" s="102"/>
      <c r="W39" s="102"/>
      <c r="X39" s="99"/>
      <c r="Y39" s="99"/>
      <c r="Z39" s="99"/>
      <c r="AA39" s="99"/>
      <c r="AB39" s="99"/>
      <c r="AC39" s="103"/>
      <c r="AD39" s="101"/>
      <c r="AE39" s="101"/>
      <c r="AF39" s="99"/>
      <c r="AG39" s="99"/>
      <c r="AH39" s="99"/>
      <c r="AI39" s="99"/>
      <c r="AJ39" s="99"/>
      <c r="AK39" s="99"/>
      <c r="AL39" s="99"/>
      <c r="AM39" s="99"/>
      <c r="AN39" s="99"/>
      <c r="AO39" s="99"/>
      <c r="AP39" s="99"/>
      <c r="AQ39" s="99"/>
      <c r="AR39" s="99"/>
      <c r="AS39" s="99"/>
      <c r="AT39" s="99"/>
      <c r="AU39" s="99"/>
      <c r="AV39" s="99"/>
      <c r="AW39" s="104"/>
      <c r="AX39" s="105"/>
    </row>
    <row r="40" spans="1:50" s="106" customFormat="1" ht="15" x14ac:dyDescent="0.25">
      <c r="A40" s="99"/>
      <c r="B40" s="99"/>
      <c r="C40" s="99"/>
      <c r="D40" s="99"/>
      <c r="E40" s="99"/>
      <c r="F40" s="99"/>
      <c r="G40" s="99"/>
      <c r="H40" s="99"/>
      <c r="I40" s="99"/>
      <c r="J40" s="99"/>
      <c r="K40" s="99"/>
      <c r="L40" s="99"/>
      <c r="M40" s="100"/>
      <c r="N40" s="99"/>
      <c r="O40" s="99"/>
      <c r="P40" s="99"/>
      <c r="Q40" s="99"/>
      <c r="R40" s="99"/>
      <c r="S40" s="99"/>
      <c r="T40" s="99"/>
      <c r="U40" s="101"/>
      <c r="V40" s="102"/>
      <c r="W40" s="102"/>
      <c r="X40" s="99"/>
      <c r="Y40" s="99"/>
      <c r="Z40" s="99"/>
      <c r="AA40" s="99"/>
      <c r="AB40" s="99"/>
      <c r="AC40" s="103"/>
      <c r="AD40" s="101"/>
      <c r="AE40" s="101"/>
      <c r="AF40" s="99"/>
      <c r="AG40" s="99"/>
      <c r="AH40" s="99"/>
      <c r="AI40" s="99"/>
      <c r="AJ40" s="99"/>
      <c r="AK40" s="99"/>
      <c r="AL40" s="99"/>
      <c r="AM40" s="99"/>
      <c r="AN40" s="99"/>
      <c r="AO40" s="99"/>
      <c r="AP40" s="99"/>
      <c r="AQ40" s="99"/>
      <c r="AR40" s="99"/>
      <c r="AS40" s="99"/>
      <c r="AT40" s="99"/>
      <c r="AU40" s="99"/>
      <c r="AV40" s="99"/>
      <c r="AW40" s="104"/>
      <c r="AX40" s="105"/>
    </row>
    <row r="41" spans="1:50" s="106" customFormat="1" ht="15" x14ac:dyDescent="0.25">
      <c r="A41" s="99"/>
      <c r="B41" s="99"/>
      <c r="C41" s="99"/>
      <c r="D41" s="99"/>
      <c r="E41" s="99"/>
      <c r="F41" s="99"/>
      <c r="G41" s="99"/>
      <c r="H41" s="99"/>
      <c r="I41" s="99"/>
      <c r="J41" s="99"/>
      <c r="K41" s="99"/>
      <c r="L41" s="99"/>
      <c r="M41" s="100"/>
      <c r="N41" s="99"/>
      <c r="O41" s="99"/>
      <c r="P41" s="99"/>
      <c r="Q41" s="99"/>
      <c r="R41" s="99"/>
      <c r="S41" s="99"/>
      <c r="T41" s="99"/>
      <c r="U41" s="101"/>
      <c r="V41" s="102"/>
      <c r="W41" s="102"/>
      <c r="X41" s="99"/>
      <c r="Y41" s="99"/>
      <c r="Z41" s="99"/>
      <c r="AA41" s="99"/>
      <c r="AB41" s="99"/>
      <c r="AC41" s="103"/>
      <c r="AD41" s="101"/>
      <c r="AE41" s="101"/>
      <c r="AF41" s="99"/>
      <c r="AG41" s="99"/>
      <c r="AH41" s="99"/>
      <c r="AI41" s="99"/>
      <c r="AJ41" s="99"/>
      <c r="AK41" s="99"/>
      <c r="AL41" s="99"/>
      <c r="AM41" s="99"/>
      <c r="AN41" s="99"/>
      <c r="AO41" s="99"/>
      <c r="AP41" s="99"/>
      <c r="AQ41" s="99"/>
      <c r="AR41" s="99"/>
      <c r="AS41" s="99"/>
      <c r="AT41" s="99"/>
      <c r="AU41" s="99"/>
      <c r="AV41" s="99"/>
      <c r="AW41" s="104"/>
      <c r="AX41" s="105"/>
    </row>
    <row r="42" spans="1:50" s="106" customFormat="1" ht="15" x14ac:dyDescent="0.25">
      <c r="A42" s="99"/>
      <c r="B42" s="99"/>
      <c r="C42" s="99"/>
      <c r="D42" s="99"/>
      <c r="E42" s="99"/>
      <c r="F42" s="99"/>
      <c r="G42" s="99"/>
      <c r="H42" s="99"/>
      <c r="I42" s="99"/>
      <c r="J42" s="99"/>
      <c r="K42" s="99"/>
      <c r="L42" s="99"/>
      <c r="M42" s="100"/>
      <c r="N42" s="99"/>
      <c r="O42" s="99"/>
      <c r="P42" s="99"/>
      <c r="Q42" s="99"/>
      <c r="R42" s="99"/>
      <c r="S42" s="99"/>
      <c r="T42" s="99"/>
      <c r="U42" s="101"/>
      <c r="V42" s="102"/>
      <c r="W42" s="102"/>
      <c r="X42" s="99"/>
      <c r="Y42" s="99"/>
      <c r="Z42" s="99"/>
      <c r="AA42" s="99"/>
      <c r="AB42" s="99"/>
      <c r="AC42" s="103"/>
      <c r="AD42" s="101"/>
      <c r="AE42" s="101"/>
      <c r="AF42" s="99"/>
      <c r="AG42" s="99"/>
      <c r="AH42" s="99"/>
      <c r="AI42" s="99"/>
      <c r="AJ42" s="99"/>
      <c r="AK42" s="99"/>
      <c r="AL42" s="99"/>
      <c r="AM42" s="99"/>
      <c r="AN42" s="99"/>
      <c r="AO42" s="99"/>
      <c r="AP42" s="99"/>
      <c r="AQ42" s="99"/>
      <c r="AR42" s="99"/>
      <c r="AS42" s="99"/>
      <c r="AT42" s="99"/>
      <c r="AU42" s="99"/>
      <c r="AV42" s="99"/>
      <c r="AW42" s="104"/>
      <c r="AX42" s="105"/>
    </row>
    <row r="43" spans="1:50" s="106" customFormat="1" ht="15" x14ac:dyDescent="0.25">
      <c r="A43" s="99"/>
      <c r="B43" s="99"/>
      <c r="C43" s="99"/>
      <c r="D43" s="99"/>
      <c r="E43" s="99"/>
      <c r="F43" s="99"/>
      <c r="G43" s="99"/>
      <c r="H43" s="99"/>
      <c r="I43" s="99"/>
      <c r="J43" s="99"/>
      <c r="K43" s="99"/>
      <c r="L43" s="99"/>
      <c r="M43" s="100"/>
      <c r="N43" s="99"/>
      <c r="O43" s="99"/>
      <c r="P43" s="99"/>
      <c r="Q43" s="99"/>
      <c r="R43" s="99"/>
      <c r="S43" s="99"/>
      <c r="T43" s="99"/>
      <c r="U43" s="101"/>
      <c r="V43" s="102"/>
      <c r="W43" s="102"/>
      <c r="X43" s="99"/>
      <c r="Y43" s="99"/>
      <c r="Z43" s="99"/>
      <c r="AA43" s="99"/>
      <c r="AB43" s="99"/>
      <c r="AC43" s="103"/>
      <c r="AD43" s="101"/>
      <c r="AE43" s="101"/>
      <c r="AF43" s="99"/>
      <c r="AG43" s="99"/>
      <c r="AH43" s="99"/>
      <c r="AI43" s="99"/>
      <c r="AJ43" s="99"/>
      <c r="AK43" s="99"/>
      <c r="AL43" s="99"/>
      <c r="AM43" s="99"/>
      <c r="AN43" s="99"/>
      <c r="AO43" s="99"/>
      <c r="AP43" s="99"/>
      <c r="AQ43" s="99"/>
      <c r="AR43" s="99"/>
      <c r="AS43" s="99"/>
      <c r="AT43" s="99"/>
      <c r="AU43" s="99"/>
      <c r="AV43" s="99"/>
      <c r="AW43" s="104"/>
      <c r="AX43" s="105"/>
    </row>
    <row r="44" spans="1:50" s="106" customFormat="1" ht="15" x14ac:dyDescent="0.25">
      <c r="A44" s="99"/>
      <c r="B44" s="99"/>
      <c r="C44" s="99"/>
      <c r="D44" s="99"/>
      <c r="E44" s="99"/>
      <c r="F44" s="99"/>
      <c r="G44" s="99"/>
      <c r="H44" s="99"/>
      <c r="I44" s="99"/>
      <c r="J44" s="99"/>
      <c r="K44" s="99"/>
      <c r="L44" s="99"/>
      <c r="M44" s="100"/>
      <c r="N44" s="99"/>
      <c r="O44" s="99"/>
      <c r="P44" s="99"/>
      <c r="Q44" s="99"/>
      <c r="R44" s="99"/>
      <c r="S44" s="99"/>
      <c r="T44" s="99"/>
      <c r="U44" s="101"/>
      <c r="V44" s="102"/>
      <c r="W44" s="102"/>
      <c r="X44" s="99"/>
      <c r="Y44" s="99"/>
      <c r="Z44" s="99"/>
      <c r="AA44" s="99"/>
      <c r="AB44" s="99"/>
      <c r="AC44" s="103"/>
      <c r="AD44" s="101"/>
      <c r="AE44" s="101"/>
      <c r="AF44" s="99"/>
      <c r="AG44" s="99"/>
      <c r="AH44" s="99"/>
      <c r="AI44" s="99"/>
      <c r="AJ44" s="99"/>
      <c r="AK44" s="99"/>
      <c r="AL44" s="99"/>
      <c r="AM44" s="99"/>
      <c r="AN44" s="99"/>
      <c r="AO44" s="99"/>
      <c r="AP44" s="99"/>
      <c r="AQ44" s="99"/>
      <c r="AR44" s="99"/>
      <c r="AS44" s="99"/>
      <c r="AT44" s="99"/>
      <c r="AU44" s="99"/>
      <c r="AV44" s="99"/>
      <c r="AW44" s="104"/>
      <c r="AX44" s="105"/>
    </row>
    <row r="45" spans="1:50" s="106" customFormat="1" ht="15" x14ac:dyDescent="0.25">
      <c r="A45" s="99"/>
      <c r="B45" s="99"/>
      <c r="C45" s="99"/>
      <c r="D45" s="99"/>
      <c r="E45" s="99"/>
      <c r="F45" s="99"/>
      <c r="G45" s="99"/>
      <c r="H45" s="99"/>
      <c r="I45" s="99"/>
      <c r="J45" s="99"/>
      <c r="K45" s="99"/>
      <c r="L45" s="99"/>
      <c r="M45" s="100"/>
      <c r="N45" s="99"/>
      <c r="O45" s="99"/>
      <c r="P45" s="99"/>
      <c r="Q45" s="99"/>
      <c r="R45" s="99"/>
      <c r="S45" s="99"/>
      <c r="T45" s="99"/>
      <c r="U45" s="101"/>
      <c r="V45" s="102"/>
      <c r="W45" s="102"/>
      <c r="X45" s="99"/>
      <c r="Y45" s="99"/>
      <c r="Z45" s="99"/>
      <c r="AA45" s="99"/>
      <c r="AB45" s="99"/>
      <c r="AC45" s="103"/>
      <c r="AD45" s="101"/>
      <c r="AE45" s="101"/>
      <c r="AF45" s="99"/>
      <c r="AG45" s="99"/>
      <c r="AH45" s="99"/>
      <c r="AI45" s="99"/>
      <c r="AJ45" s="99"/>
      <c r="AK45" s="99"/>
      <c r="AL45" s="99"/>
      <c r="AM45" s="99"/>
      <c r="AN45" s="99"/>
      <c r="AO45" s="99"/>
      <c r="AP45" s="99"/>
      <c r="AQ45" s="99"/>
      <c r="AR45" s="99"/>
      <c r="AS45" s="99"/>
      <c r="AT45" s="99"/>
      <c r="AU45" s="99"/>
      <c r="AV45" s="99"/>
      <c r="AW45" s="104"/>
      <c r="AX45" s="105"/>
    </row>
    <row r="46" spans="1:50" s="106" customFormat="1" ht="15" x14ac:dyDescent="0.25">
      <c r="A46" s="99"/>
      <c r="B46" s="99"/>
      <c r="C46" s="99"/>
      <c r="D46" s="99"/>
      <c r="E46" s="99"/>
      <c r="F46" s="99"/>
      <c r="G46" s="99"/>
      <c r="H46" s="99"/>
      <c r="I46" s="99"/>
      <c r="J46" s="99"/>
      <c r="K46" s="99"/>
      <c r="L46" s="99"/>
      <c r="M46" s="100"/>
      <c r="N46" s="99"/>
      <c r="O46" s="99"/>
      <c r="P46" s="99"/>
      <c r="Q46" s="99"/>
      <c r="R46" s="99"/>
      <c r="S46" s="99"/>
      <c r="T46" s="99"/>
      <c r="U46" s="101"/>
      <c r="V46" s="102"/>
      <c r="W46" s="102"/>
      <c r="X46" s="99"/>
      <c r="Y46" s="99"/>
      <c r="Z46" s="99"/>
      <c r="AA46" s="99"/>
      <c r="AB46" s="99"/>
      <c r="AC46" s="103"/>
      <c r="AD46" s="101"/>
      <c r="AE46" s="101"/>
      <c r="AF46" s="99"/>
      <c r="AG46" s="99"/>
      <c r="AH46" s="99"/>
      <c r="AI46" s="99"/>
      <c r="AJ46" s="99"/>
      <c r="AK46" s="99"/>
      <c r="AL46" s="99"/>
      <c r="AM46" s="99"/>
      <c r="AN46" s="99"/>
      <c r="AO46" s="99"/>
      <c r="AP46" s="99"/>
      <c r="AQ46" s="99"/>
      <c r="AR46" s="99"/>
      <c r="AS46" s="99"/>
      <c r="AT46" s="99"/>
      <c r="AU46" s="99"/>
      <c r="AV46" s="99"/>
      <c r="AW46" s="104"/>
      <c r="AX46" s="105"/>
    </row>
    <row r="47" spans="1:50" s="106" customFormat="1" ht="15" x14ac:dyDescent="0.25">
      <c r="A47" s="99"/>
      <c r="B47" s="99"/>
      <c r="C47" s="99"/>
      <c r="D47" s="99"/>
      <c r="E47" s="99"/>
      <c r="F47" s="99"/>
      <c r="G47" s="99"/>
      <c r="H47" s="99"/>
      <c r="I47" s="99"/>
      <c r="J47" s="99"/>
      <c r="K47" s="99"/>
      <c r="L47" s="99"/>
      <c r="M47" s="100"/>
      <c r="N47" s="99"/>
      <c r="O47" s="99"/>
      <c r="P47" s="99"/>
      <c r="Q47" s="99"/>
      <c r="R47" s="99"/>
      <c r="S47" s="99"/>
      <c r="T47" s="99"/>
      <c r="U47" s="101"/>
      <c r="V47" s="102"/>
      <c r="W47" s="102"/>
      <c r="X47" s="99"/>
      <c r="Y47" s="99"/>
      <c r="Z47" s="99"/>
      <c r="AA47" s="99"/>
      <c r="AB47" s="99"/>
      <c r="AC47" s="103"/>
      <c r="AD47" s="101"/>
      <c r="AE47" s="101"/>
      <c r="AF47" s="99"/>
      <c r="AG47" s="99"/>
      <c r="AH47" s="99"/>
      <c r="AI47" s="99"/>
      <c r="AJ47" s="99"/>
      <c r="AK47" s="99"/>
      <c r="AL47" s="99"/>
      <c r="AM47" s="99"/>
      <c r="AN47" s="99"/>
      <c r="AO47" s="99"/>
      <c r="AP47" s="99"/>
      <c r="AQ47" s="99"/>
      <c r="AR47" s="99"/>
      <c r="AS47" s="99"/>
      <c r="AT47" s="99"/>
      <c r="AU47" s="99"/>
      <c r="AV47" s="99"/>
      <c r="AW47" s="104"/>
      <c r="AX47" s="105"/>
    </row>
    <row r="48" spans="1:50" s="106" customFormat="1" ht="15" x14ac:dyDescent="0.25">
      <c r="A48" s="99"/>
      <c r="B48" s="99"/>
      <c r="C48" s="99"/>
      <c r="D48" s="99"/>
      <c r="E48" s="99"/>
      <c r="F48" s="99"/>
      <c r="G48" s="99"/>
      <c r="H48" s="99"/>
      <c r="I48" s="99"/>
      <c r="J48" s="99"/>
      <c r="K48" s="99"/>
      <c r="L48" s="99"/>
      <c r="M48" s="100"/>
      <c r="N48" s="99"/>
      <c r="O48" s="99"/>
      <c r="P48" s="99"/>
      <c r="Q48" s="99"/>
      <c r="R48" s="99"/>
      <c r="S48" s="99"/>
      <c r="T48" s="99"/>
      <c r="U48" s="101"/>
      <c r="V48" s="102"/>
      <c r="W48" s="102"/>
      <c r="X48" s="99"/>
      <c r="Y48" s="99"/>
      <c r="Z48" s="99"/>
      <c r="AA48" s="99"/>
      <c r="AB48" s="99"/>
      <c r="AC48" s="103"/>
      <c r="AD48" s="101"/>
      <c r="AE48" s="101"/>
      <c r="AF48" s="99"/>
      <c r="AG48" s="99"/>
      <c r="AH48" s="99"/>
      <c r="AI48" s="99"/>
      <c r="AJ48" s="99"/>
      <c r="AK48" s="99"/>
      <c r="AL48" s="99"/>
      <c r="AM48" s="99"/>
      <c r="AN48" s="99"/>
      <c r="AO48" s="99"/>
      <c r="AP48" s="99"/>
      <c r="AQ48" s="99"/>
      <c r="AR48" s="99"/>
      <c r="AS48" s="99"/>
      <c r="AT48" s="99"/>
      <c r="AU48" s="99"/>
      <c r="AV48" s="99"/>
      <c r="AW48" s="104"/>
      <c r="AX48" s="105"/>
    </row>
    <row r="49" spans="1:50" s="106" customFormat="1" ht="15" x14ac:dyDescent="0.25">
      <c r="A49" s="99"/>
      <c r="B49" s="99"/>
      <c r="C49" s="99"/>
      <c r="D49" s="99"/>
      <c r="E49" s="99"/>
      <c r="F49" s="99"/>
      <c r="G49" s="99"/>
      <c r="H49" s="99"/>
      <c r="I49" s="99"/>
      <c r="J49" s="99"/>
      <c r="K49" s="99"/>
      <c r="L49" s="99"/>
      <c r="M49" s="100"/>
      <c r="N49" s="99"/>
      <c r="O49" s="99"/>
      <c r="P49" s="99"/>
      <c r="Q49" s="99"/>
      <c r="R49" s="99"/>
      <c r="S49" s="99"/>
      <c r="T49" s="99"/>
      <c r="U49" s="101"/>
      <c r="V49" s="102"/>
      <c r="W49" s="102"/>
      <c r="X49" s="99"/>
      <c r="Y49" s="99"/>
      <c r="Z49" s="99"/>
      <c r="AA49" s="99"/>
      <c r="AB49" s="99"/>
      <c r="AC49" s="103"/>
      <c r="AD49" s="101"/>
      <c r="AE49" s="101"/>
      <c r="AF49" s="99"/>
      <c r="AG49" s="99"/>
      <c r="AH49" s="99"/>
      <c r="AI49" s="99"/>
      <c r="AJ49" s="99"/>
      <c r="AK49" s="99"/>
      <c r="AL49" s="99"/>
      <c r="AM49" s="99"/>
      <c r="AN49" s="99"/>
      <c r="AO49" s="99"/>
      <c r="AP49" s="99"/>
      <c r="AQ49" s="99"/>
      <c r="AR49" s="99"/>
      <c r="AS49" s="99"/>
      <c r="AT49" s="99"/>
      <c r="AU49" s="99"/>
      <c r="AV49" s="99"/>
      <c r="AW49" s="104"/>
      <c r="AX49" s="105"/>
    </row>
    <row r="50" spans="1:50" s="106" customFormat="1" ht="15" x14ac:dyDescent="0.25">
      <c r="A50" s="99"/>
      <c r="B50" s="99"/>
      <c r="C50" s="99"/>
      <c r="D50" s="99"/>
      <c r="E50" s="99"/>
      <c r="F50" s="99"/>
      <c r="G50" s="99"/>
      <c r="H50" s="99"/>
      <c r="I50" s="99"/>
      <c r="J50" s="99"/>
      <c r="K50" s="99"/>
      <c r="L50" s="99"/>
      <c r="M50" s="100"/>
      <c r="N50" s="99"/>
      <c r="O50" s="99"/>
      <c r="P50" s="99"/>
      <c r="Q50" s="99"/>
      <c r="R50" s="99"/>
      <c r="S50" s="99"/>
      <c r="T50" s="99"/>
      <c r="U50" s="101"/>
      <c r="V50" s="102"/>
      <c r="W50" s="102"/>
      <c r="X50" s="99"/>
      <c r="Y50" s="99"/>
      <c r="Z50" s="99"/>
      <c r="AA50" s="99"/>
      <c r="AB50" s="99"/>
      <c r="AC50" s="103"/>
      <c r="AD50" s="101"/>
      <c r="AE50" s="101"/>
      <c r="AF50" s="99"/>
      <c r="AG50" s="99"/>
      <c r="AH50" s="99"/>
      <c r="AI50" s="99"/>
      <c r="AJ50" s="99"/>
      <c r="AK50" s="99"/>
      <c r="AL50" s="99"/>
      <c r="AM50" s="99"/>
      <c r="AN50" s="99"/>
      <c r="AO50" s="99"/>
      <c r="AP50" s="99"/>
      <c r="AQ50" s="99"/>
      <c r="AR50" s="99"/>
      <c r="AS50" s="99"/>
      <c r="AT50" s="99"/>
      <c r="AU50" s="99"/>
      <c r="AV50" s="99"/>
      <c r="AW50" s="104"/>
      <c r="AX50" s="105"/>
    </row>
    <row r="51" spans="1:50" s="106" customFormat="1" ht="15" x14ac:dyDescent="0.25">
      <c r="A51" s="99"/>
      <c r="B51" s="99"/>
      <c r="C51" s="99"/>
      <c r="D51" s="99"/>
      <c r="E51" s="99"/>
      <c r="F51" s="99"/>
      <c r="G51" s="99"/>
      <c r="H51" s="99"/>
      <c r="I51" s="99"/>
      <c r="J51" s="99"/>
      <c r="K51" s="99"/>
      <c r="L51" s="99"/>
      <c r="M51" s="100"/>
      <c r="N51" s="99"/>
      <c r="O51" s="99"/>
      <c r="P51" s="99"/>
      <c r="Q51" s="99"/>
      <c r="R51" s="99"/>
      <c r="S51" s="99"/>
      <c r="T51" s="99"/>
      <c r="U51" s="101"/>
      <c r="V51" s="102"/>
      <c r="W51" s="102"/>
      <c r="X51" s="99"/>
      <c r="Y51" s="99"/>
      <c r="Z51" s="99"/>
      <c r="AA51" s="99"/>
      <c r="AB51" s="99"/>
      <c r="AC51" s="103"/>
      <c r="AD51" s="101"/>
      <c r="AE51" s="101"/>
      <c r="AF51" s="99"/>
      <c r="AG51" s="99"/>
      <c r="AH51" s="99"/>
      <c r="AI51" s="99"/>
      <c r="AJ51" s="99"/>
      <c r="AK51" s="99"/>
      <c r="AL51" s="99"/>
      <c r="AM51" s="99"/>
      <c r="AN51" s="99"/>
      <c r="AO51" s="99"/>
      <c r="AP51" s="99"/>
      <c r="AQ51" s="99"/>
      <c r="AR51" s="99"/>
      <c r="AS51" s="99"/>
      <c r="AT51" s="99"/>
      <c r="AU51" s="99"/>
      <c r="AV51" s="99"/>
      <c r="AW51" s="104"/>
      <c r="AX51" s="105"/>
    </row>
    <row r="52" spans="1:50" s="106" customFormat="1" ht="15" x14ac:dyDescent="0.25">
      <c r="A52" s="99"/>
      <c r="B52" s="99"/>
      <c r="C52" s="99"/>
      <c r="D52" s="99"/>
      <c r="E52" s="99"/>
      <c r="F52" s="99"/>
      <c r="G52" s="99"/>
      <c r="H52" s="99"/>
      <c r="I52" s="99"/>
      <c r="J52" s="99"/>
      <c r="K52" s="99"/>
      <c r="L52" s="99"/>
      <c r="M52" s="100"/>
      <c r="N52" s="99"/>
      <c r="O52" s="99"/>
      <c r="P52" s="99"/>
      <c r="Q52" s="99"/>
      <c r="R52" s="99"/>
      <c r="S52" s="99"/>
      <c r="T52" s="99"/>
      <c r="U52" s="101"/>
      <c r="V52" s="102"/>
      <c r="W52" s="102"/>
      <c r="X52" s="99"/>
      <c r="Y52" s="99"/>
      <c r="Z52" s="99"/>
      <c r="AA52" s="99"/>
      <c r="AB52" s="99"/>
      <c r="AC52" s="103"/>
      <c r="AD52" s="101"/>
      <c r="AE52" s="101"/>
      <c r="AF52" s="99"/>
      <c r="AG52" s="99"/>
      <c r="AH52" s="99"/>
      <c r="AI52" s="99"/>
      <c r="AJ52" s="99"/>
      <c r="AK52" s="99"/>
      <c r="AL52" s="99"/>
      <c r="AM52" s="99"/>
      <c r="AN52" s="99"/>
      <c r="AO52" s="99"/>
      <c r="AP52" s="99"/>
      <c r="AQ52" s="99"/>
      <c r="AR52" s="99"/>
      <c r="AS52" s="99"/>
      <c r="AT52" s="99"/>
      <c r="AU52" s="99"/>
      <c r="AV52" s="99"/>
      <c r="AW52" s="104"/>
      <c r="AX52" s="105"/>
    </row>
    <row r="53" spans="1:50" s="106" customFormat="1" ht="15" x14ac:dyDescent="0.25">
      <c r="A53" s="99"/>
      <c r="B53" s="99"/>
      <c r="C53" s="99"/>
      <c r="D53" s="99"/>
      <c r="E53" s="99"/>
      <c r="F53" s="99"/>
      <c r="G53" s="99"/>
      <c r="H53" s="99"/>
      <c r="I53" s="99"/>
      <c r="J53" s="99"/>
      <c r="K53" s="99"/>
      <c r="L53" s="99"/>
      <c r="M53" s="100"/>
      <c r="N53" s="99"/>
      <c r="O53" s="99"/>
      <c r="P53" s="99"/>
      <c r="Q53" s="99"/>
      <c r="R53" s="99"/>
      <c r="S53" s="99"/>
      <c r="T53" s="99"/>
      <c r="U53" s="101"/>
      <c r="V53" s="102"/>
      <c r="W53" s="102"/>
      <c r="X53" s="99"/>
      <c r="Y53" s="99"/>
      <c r="Z53" s="99"/>
      <c r="AA53" s="99"/>
      <c r="AB53" s="99"/>
      <c r="AC53" s="103"/>
      <c r="AD53" s="101"/>
      <c r="AE53" s="101"/>
      <c r="AF53" s="99"/>
      <c r="AG53" s="99"/>
      <c r="AH53" s="99"/>
      <c r="AI53" s="99"/>
      <c r="AJ53" s="99"/>
      <c r="AK53" s="99"/>
      <c r="AL53" s="99"/>
      <c r="AM53" s="99"/>
      <c r="AN53" s="99"/>
      <c r="AO53" s="99"/>
      <c r="AP53" s="99"/>
      <c r="AQ53" s="99"/>
      <c r="AR53" s="99"/>
      <c r="AS53" s="99"/>
      <c r="AT53" s="99"/>
      <c r="AU53" s="99"/>
      <c r="AV53" s="99"/>
      <c r="AW53" s="104"/>
      <c r="AX53" s="105"/>
    </row>
    <row r="54" spans="1:50" s="106" customFormat="1" ht="15" x14ac:dyDescent="0.25">
      <c r="A54" s="99"/>
      <c r="B54" s="99"/>
      <c r="C54" s="99"/>
      <c r="D54" s="99"/>
      <c r="E54" s="99"/>
      <c r="F54" s="99"/>
      <c r="G54" s="99"/>
      <c r="H54" s="99"/>
      <c r="I54" s="99"/>
      <c r="J54" s="99"/>
      <c r="K54" s="99"/>
      <c r="L54" s="99"/>
      <c r="M54" s="100"/>
      <c r="N54" s="99"/>
      <c r="O54" s="99"/>
      <c r="P54" s="99"/>
      <c r="Q54" s="99"/>
      <c r="R54" s="99"/>
      <c r="S54" s="99"/>
      <c r="T54" s="99"/>
      <c r="U54" s="101"/>
      <c r="V54" s="102"/>
      <c r="W54" s="102"/>
      <c r="X54" s="99"/>
      <c r="Y54" s="99"/>
      <c r="Z54" s="99"/>
      <c r="AA54" s="99"/>
      <c r="AB54" s="99"/>
      <c r="AC54" s="103"/>
      <c r="AD54" s="101"/>
      <c r="AE54" s="101"/>
      <c r="AF54" s="99"/>
      <c r="AG54" s="99"/>
      <c r="AH54" s="99"/>
      <c r="AI54" s="99"/>
      <c r="AJ54" s="99"/>
      <c r="AK54" s="99"/>
      <c r="AL54" s="99"/>
      <c r="AM54" s="99"/>
      <c r="AN54" s="99"/>
      <c r="AO54" s="99"/>
      <c r="AP54" s="99"/>
      <c r="AQ54" s="99"/>
      <c r="AR54" s="99"/>
      <c r="AS54" s="99"/>
      <c r="AT54" s="99"/>
      <c r="AU54" s="99"/>
      <c r="AV54" s="99"/>
      <c r="AW54" s="104"/>
      <c r="AX54" s="105"/>
    </row>
    <row r="55" spans="1:50" s="106" customFormat="1" ht="15" x14ac:dyDescent="0.25">
      <c r="A55" s="99"/>
      <c r="B55" s="99"/>
      <c r="C55" s="99"/>
      <c r="D55" s="99"/>
      <c r="E55" s="99"/>
      <c r="F55" s="99"/>
      <c r="G55" s="99"/>
      <c r="H55" s="99"/>
      <c r="I55" s="99"/>
      <c r="J55" s="99"/>
      <c r="K55" s="99"/>
      <c r="L55" s="99"/>
      <c r="M55" s="100"/>
      <c r="N55" s="99"/>
      <c r="O55" s="99"/>
      <c r="P55" s="99"/>
      <c r="Q55" s="99"/>
      <c r="R55" s="99"/>
      <c r="S55" s="99"/>
      <c r="T55" s="99"/>
      <c r="U55" s="101"/>
      <c r="V55" s="102"/>
      <c r="W55" s="102"/>
      <c r="X55" s="99"/>
      <c r="Y55" s="99"/>
      <c r="Z55" s="99"/>
      <c r="AA55" s="99"/>
      <c r="AB55" s="99"/>
      <c r="AC55" s="103"/>
      <c r="AD55" s="101"/>
      <c r="AE55" s="101"/>
      <c r="AF55" s="99"/>
      <c r="AG55" s="99"/>
      <c r="AH55" s="99"/>
      <c r="AI55" s="99"/>
      <c r="AJ55" s="99"/>
      <c r="AK55" s="99"/>
      <c r="AL55" s="99"/>
      <c r="AM55" s="99"/>
      <c r="AN55" s="99"/>
      <c r="AO55" s="99"/>
      <c r="AP55" s="99"/>
      <c r="AQ55" s="99"/>
      <c r="AR55" s="99"/>
      <c r="AS55" s="99"/>
      <c r="AT55" s="99"/>
      <c r="AU55" s="99"/>
      <c r="AV55" s="99"/>
      <c r="AW55" s="104"/>
      <c r="AX55" s="105"/>
    </row>
    <row r="56" spans="1:50" s="106" customFormat="1" ht="15" x14ac:dyDescent="0.25">
      <c r="A56" s="99"/>
      <c r="B56" s="99"/>
      <c r="C56" s="99"/>
      <c r="D56" s="99"/>
      <c r="E56" s="99"/>
      <c r="F56" s="99"/>
      <c r="G56" s="99"/>
      <c r="H56" s="99"/>
      <c r="I56" s="99"/>
      <c r="J56" s="99"/>
      <c r="K56" s="99"/>
      <c r="L56" s="99"/>
      <c r="M56" s="100"/>
      <c r="N56" s="99"/>
      <c r="O56" s="99"/>
      <c r="P56" s="99"/>
      <c r="Q56" s="99"/>
      <c r="R56" s="99"/>
      <c r="S56" s="99"/>
      <c r="T56" s="99"/>
      <c r="U56" s="101"/>
      <c r="V56" s="102"/>
      <c r="W56" s="102"/>
      <c r="X56" s="99"/>
      <c r="Y56" s="99"/>
      <c r="Z56" s="99"/>
      <c r="AA56" s="99"/>
      <c r="AB56" s="99"/>
      <c r="AC56" s="103"/>
      <c r="AD56" s="101"/>
      <c r="AE56" s="101"/>
      <c r="AF56" s="99"/>
      <c r="AG56" s="99"/>
      <c r="AH56" s="99"/>
      <c r="AI56" s="99"/>
      <c r="AJ56" s="99"/>
      <c r="AK56" s="99"/>
      <c r="AL56" s="99"/>
      <c r="AM56" s="99"/>
      <c r="AN56" s="99"/>
      <c r="AO56" s="99"/>
      <c r="AP56" s="99"/>
      <c r="AQ56" s="99"/>
      <c r="AR56" s="99"/>
      <c r="AS56" s="99"/>
      <c r="AT56" s="99"/>
      <c r="AU56" s="99"/>
      <c r="AV56" s="99"/>
      <c r="AW56" s="104"/>
      <c r="AX56" s="105"/>
    </row>
    <row r="57" spans="1:50" s="106" customFormat="1" ht="15" x14ac:dyDescent="0.25">
      <c r="A57" s="99"/>
      <c r="B57" s="99"/>
      <c r="C57" s="99"/>
      <c r="D57" s="99"/>
      <c r="E57" s="99"/>
      <c r="F57" s="99"/>
      <c r="G57" s="99"/>
      <c r="H57" s="99"/>
      <c r="I57" s="99"/>
      <c r="J57" s="99"/>
      <c r="K57" s="99"/>
      <c r="L57" s="99"/>
      <c r="M57" s="100"/>
      <c r="N57" s="99"/>
      <c r="O57" s="99"/>
      <c r="P57" s="99"/>
      <c r="Q57" s="99"/>
      <c r="R57" s="99"/>
      <c r="S57" s="99"/>
      <c r="T57" s="99"/>
      <c r="U57" s="101"/>
      <c r="V57" s="102"/>
      <c r="W57" s="102"/>
      <c r="X57" s="99"/>
      <c r="Y57" s="99"/>
      <c r="Z57" s="99"/>
      <c r="AA57" s="99"/>
      <c r="AB57" s="99"/>
      <c r="AC57" s="103"/>
      <c r="AD57" s="101"/>
      <c r="AE57" s="101"/>
      <c r="AF57" s="99"/>
      <c r="AG57" s="99"/>
      <c r="AH57" s="99"/>
      <c r="AI57" s="99"/>
      <c r="AJ57" s="99"/>
      <c r="AK57" s="99"/>
      <c r="AL57" s="99"/>
      <c r="AM57" s="99"/>
      <c r="AN57" s="99"/>
      <c r="AO57" s="99"/>
      <c r="AP57" s="99"/>
      <c r="AQ57" s="99"/>
      <c r="AR57" s="99"/>
      <c r="AS57" s="99"/>
      <c r="AT57" s="99"/>
      <c r="AU57" s="99"/>
      <c r="AV57" s="99"/>
      <c r="AW57" s="104"/>
      <c r="AX57" s="105"/>
    </row>
    <row r="58" spans="1:50" s="106" customFormat="1" ht="15" x14ac:dyDescent="0.25">
      <c r="A58" s="99"/>
      <c r="B58" s="99"/>
      <c r="C58" s="99"/>
      <c r="D58" s="99"/>
      <c r="E58" s="99"/>
      <c r="F58" s="99"/>
      <c r="G58" s="99"/>
      <c r="H58" s="99"/>
      <c r="I58" s="99"/>
      <c r="J58" s="99"/>
      <c r="K58" s="99"/>
      <c r="L58" s="99"/>
      <c r="M58" s="100"/>
      <c r="N58" s="99"/>
      <c r="O58" s="99"/>
      <c r="P58" s="99"/>
      <c r="Q58" s="99"/>
      <c r="R58" s="99"/>
      <c r="S58" s="99"/>
      <c r="T58" s="99"/>
      <c r="U58" s="101"/>
      <c r="V58" s="102"/>
      <c r="W58" s="102"/>
      <c r="X58" s="99"/>
      <c r="Y58" s="99"/>
      <c r="Z58" s="99"/>
      <c r="AA58" s="99"/>
      <c r="AB58" s="99"/>
      <c r="AC58" s="103"/>
      <c r="AD58" s="101"/>
      <c r="AE58" s="101"/>
      <c r="AF58" s="99"/>
      <c r="AG58" s="99"/>
      <c r="AH58" s="99"/>
      <c r="AI58" s="99"/>
      <c r="AJ58" s="99"/>
      <c r="AK58" s="99"/>
      <c r="AL58" s="99"/>
      <c r="AM58" s="99"/>
      <c r="AN58" s="99"/>
      <c r="AO58" s="99"/>
      <c r="AP58" s="99"/>
      <c r="AQ58" s="99"/>
      <c r="AR58" s="99"/>
      <c r="AS58" s="99"/>
      <c r="AT58" s="99"/>
      <c r="AU58" s="99"/>
      <c r="AV58" s="99"/>
      <c r="AW58" s="104"/>
      <c r="AX58" s="105"/>
    </row>
    <row r="59" spans="1:50" s="106" customFormat="1" ht="15" x14ac:dyDescent="0.25">
      <c r="A59" s="99"/>
      <c r="B59" s="99"/>
      <c r="C59" s="99"/>
      <c r="D59" s="99"/>
      <c r="E59" s="99"/>
      <c r="F59" s="99"/>
      <c r="G59" s="99"/>
      <c r="H59" s="99"/>
      <c r="I59" s="99"/>
      <c r="J59" s="99"/>
      <c r="K59" s="99"/>
      <c r="L59" s="99"/>
      <c r="M59" s="100"/>
      <c r="N59" s="99"/>
      <c r="O59" s="99"/>
      <c r="P59" s="99"/>
      <c r="Q59" s="99"/>
      <c r="R59" s="99"/>
      <c r="S59" s="99"/>
      <c r="T59" s="99"/>
      <c r="U59" s="101"/>
      <c r="V59" s="102"/>
      <c r="W59" s="102"/>
      <c r="X59" s="99"/>
      <c r="Y59" s="99"/>
      <c r="Z59" s="99"/>
      <c r="AA59" s="99"/>
      <c r="AB59" s="99"/>
      <c r="AC59" s="103"/>
      <c r="AD59" s="101"/>
      <c r="AE59" s="101"/>
      <c r="AF59" s="99"/>
      <c r="AG59" s="99"/>
      <c r="AH59" s="99"/>
      <c r="AI59" s="99"/>
      <c r="AJ59" s="99"/>
      <c r="AK59" s="99"/>
      <c r="AL59" s="99"/>
      <c r="AM59" s="99"/>
      <c r="AN59" s="99"/>
      <c r="AO59" s="99"/>
      <c r="AP59" s="99"/>
      <c r="AQ59" s="99"/>
      <c r="AR59" s="99"/>
      <c r="AS59" s="99"/>
      <c r="AT59" s="99"/>
      <c r="AU59" s="99"/>
      <c r="AV59" s="99"/>
      <c r="AW59" s="104"/>
      <c r="AX59" s="105"/>
    </row>
    <row r="60" spans="1:50" s="106" customFormat="1" ht="15" x14ac:dyDescent="0.25">
      <c r="A60" s="99"/>
      <c r="B60" s="99"/>
      <c r="C60" s="99"/>
      <c r="D60" s="99"/>
      <c r="E60" s="99"/>
      <c r="F60" s="99"/>
      <c r="G60" s="99"/>
      <c r="H60" s="99"/>
      <c r="I60" s="99"/>
      <c r="J60" s="99"/>
      <c r="K60" s="99"/>
      <c r="L60" s="99"/>
      <c r="M60" s="100"/>
      <c r="N60" s="99"/>
      <c r="O60" s="99"/>
      <c r="P60" s="99"/>
      <c r="Q60" s="99"/>
      <c r="R60" s="99"/>
      <c r="S60" s="99"/>
      <c r="T60" s="99"/>
      <c r="U60" s="101"/>
      <c r="V60" s="102"/>
      <c r="W60" s="102"/>
      <c r="X60" s="99"/>
      <c r="Y60" s="99"/>
      <c r="Z60" s="99"/>
      <c r="AA60" s="99"/>
      <c r="AB60" s="99"/>
      <c r="AC60" s="103"/>
      <c r="AD60" s="101"/>
      <c r="AE60" s="101"/>
      <c r="AF60" s="99"/>
      <c r="AG60" s="99"/>
      <c r="AH60" s="99"/>
      <c r="AI60" s="99"/>
      <c r="AJ60" s="99"/>
      <c r="AK60" s="99"/>
      <c r="AL60" s="99"/>
      <c r="AM60" s="99"/>
      <c r="AN60" s="99"/>
      <c r="AO60" s="99"/>
      <c r="AP60" s="99"/>
      <c r="AQ60" s="99"/>
      <c r="AR60" s="99"/>
      <c r="AS60" s="99"/>
      <c r="AT60" s="99"/>
      <c r="AU60" s="99"/>
      <c r="AV60" s="99"/>
      <c r="AW60" s="104"/>
      <c r="AX60" s="105"/>
    </row>
    <row r="61" spans="1:50" s="106" customFormat="1" ht="15" x14ac:dyDescent="0.25">
      <c r="A61" s="99"/>
      <c r="B61" s="99"/>
      <c r="C61" s="99"/>
      <c r="D61" s="99"/>
      <c r="E61" s="99"/>
      <c r="F61" s="99"/>
      <c r="G61" s="99"/>
      <c r="H61" s="99"/>
      <c r="I61" s="99"/>
      <c r="J61" s="99"/>
      <c r="K61" s="99"/>
      <c r="L61" s="99"/>
      <c r="M61" s="100"/>
      <c r="N61" s="99"/>
      <c r="O61" s="99"/>
      <c r="P61" s="99"/>
      <c r="Q61" s="99"/>
      <c r="R61" s="99"/>
      <c r="S61" s="99"/>
      <c r="T61" s="99"/>
      <c r="U61" s="101"/>
      <c r="V61" s="102"/>
      <c r="W61" s="102"/>
      <c r="X61" s="99"/>
      <c r="Y61" s="99"/>
      <c r="Z61" s="99"/>
      <c r="AA61" s="99"/>
      <c r="AB61" s="99"/>
      <c r="AC61" s="103"/>
      <c r="AD61" s="101"/>
      <c r="AE61" s="101"/>
      <c r="AF61" s="99"/>
      <c r="AG61" s="99"/>
      <c r="AH61" s="99"/>
      <c r="AI61" s="99"/>
      <c r="AJ61" s="99"/>
      <c r="AK61" s="99"/>
      <c r="AL61" s="99"/>
      <c r="AM61" s="99"/>
      <c r="AN61" s="99"/>
      <c r="AO61" s="99"/>
      <c r="AP61" s="99"/>
      <c r="AQ61" s="99"/>
      <c r="AR61" s="99"/>
      <c r="AS61" s="99"/>
      <c r="AT61" s="99"/>
      <c r="AU61" s="99"/>
      <c r="AV61" s="99"/>
      <c r="AW61" s="104"/>
      <c r="AX61" s="105"/>
    </row>
    <row r="62" spans="1:50" s="106" customFormat="1" ht="15" x14ac:dyDescent="0.25">
      <c r="A62" s="99"/>
      <c r="B62" s="99"/>
      <c r="C62" s="99"/>
      <c r="D62" s="99"/>
      <c r="E62" s="99"/>
      <c r="F62" s="99"/>
      <c r="G62" s="99"/>
      <c r="H62" s="99"/>
      <c r="I62" s="99"/>
      <c r="J62" s="99"/>
      <c r="K62" s="99"/>
      <c r="L62" s="99"/>
      <c r="M62" s="100"/>
      <c r="N62" s="99"/>
      <c r="O62" s="99"/>
      <c r="P62" s="99"/>
      <c r="Q62" s="99"/>
      <c r="R62" s="99"/>
      <c r="S62" s="99"/>
      <c r="T62" s="99"/>
      <c r="U62" s="101"/>
      <c r="V62" s="102"/>
      <c r="W62" s="102"/>
      <c r="X62" s="99"/>
      <c r="Y62" s="99"/>
      <c r="Z62" s="99"/>
      <c r="AA62" s="99"/>
      <c r="AB62" s="99"/>
      <c r="AC62" s="103"/>
      <c r="AD62" s="101"/>
      <c r="AE62" s="101"/>
      <c r="AF62" s="99"/>
      <c r="AG62" s="99"/>
      <c r="AH62" s="99"/>
      <c r="AI62" s="99"/>
      <c r="AJ62" s="99"/>
      <c r="AK62" s="99"/>
      <c r="AL62" s="99"/>
      <c r="AM62" s="99"/>
      <c r="AN62" s="99"/>
      <c r="AO62" s="99"/>
      <c r="AP62" s="99"/>
      <c r="AQ62" s="99"/>
      <c r="AR62" s="99"/>
      <c r="AS62" s="99"/>
      <c r="AT62" s="99"/>
      <c r="AU62" s="99"/>
      <c r="AV62" s="99"/>
      <c r="AW62" s="104"/>
      <c r="AX62" s="105"/>
    </row>
    <row r="63" spans="1:50" s="106" customFormat="1" ht="15" x14ac:dyDescent="0.25">
      <c r="A63" s="99"/>
      <c r="B63" s="99"/>
      <c r="C63" s="99"/>
      <c r="D63" s="99"/>
      <c r="E63" s="99"/>
      <c r="F63" s="99"/>
      <c r="G63" s="99"/>
      <c r="H63" s="99"/>
      <c r="I63" s="99"/>
      <c r="J63" s="99"/>
      <c r="K63" s="99"/>
      <c r="L63" s="99"/>
      <c r="M63" s="100"/>
      <c r="N63" s="99"/>
      <c r="O63" s="99"/>
      <c r="P63" s="99"/>
      <c r="Q63" s="99"/>
      <c r="R63" s="99"/>
      <c r="S63" s="99"/>
      <c r="T63" s="99"/>
      <c r="U63" s="101"/>
      <c r="V63" s="102"/>
      <c r="W63" s="102"/>
      <c r="X63" s="99"/>
      <c r="Y63" s="99"/>
      <c r="Z63" s="99"/>
      <c r="AA63" s="99"/>
      <c r="AB63" s="99"/>
      <c r="AC63" s="103"/>
      <c r="AD63" s="101"/>
      <c r="AE63" s="101"/>
      <c r="AF63" s="99"/>
      <c r="AG63" s="99"/>
      <c r="AH63" s="99"/>
      <c r="AI63" s="99"/>
      <c r="AJ63" s="99"/>
      <c r="AK63" s="99"/>
      <c r="AL63" s="99"/>
      <c r="AM63" s="99"/>
      <c r="AN63" s="99"/>
      <c r="AO63" s="99"/>
      <c r="AP63" s="99"/>
      <c r="AQ63" s="99"/>
      <c r="AR63" s="99"/>
      <c r="AS63" s="99"/>
      <c r="AT63" s="99"/>
      <c r="AU63" s="99"/>
      <c r="AV63" s="99"/>
      <c r="AW63" s="104"/>
      <c r="AX63" s="105"/>
    </row>
    <row r="64" spans="1:50" s="106" customFormat="1" ht="15" x14ac:dyDescent="0.25">
      <c r="A64" s="99"/>
      <c r="B64" s="99"/>
      <c r="C64" s="99"/>
      <c r="D64" s="99"/>
      <c r="E64" s="99"/>
      <c r="F64" s="99"/>
      <c r="G64" s="99"/>
      <c r="H64" s="99"/>
      <c r="I64" s="99"/>
      <c r="J64" s="99"/>
      <c r="K64" s="99"/>
      <c r="L64" s="99"/>
      <c r="M64" s="100"/>
      <c r="N64" s="99"/>
      <c r="O64" s="99"/>
      <c r="P64" s="99"/>
      <c r="Q64" s="99"/>
      <c r="R64" s="99"/>
      <c r="S64" s="99"/>
      <c r="T64" s="99"/>
      <c r="U64" s="101"/>
      <c r="V64" s="102"/>
      <c r="W64" s="102"/>
      <c r="X64" s="99"/>
      <c r="Y64" s="99"/>
      <c r="Z64" s="99"/>
      <c r="AA64" s="99"/>
      <c r="AB64" s="99"/>
      <c r="AC64" s="103"/>
      <c r="AD64" s="101"/>
      <c r="AE64" s="101"/>
      <c r="AF64" s="99"/>
      <c r="AG64" s="99"/>
      <c r="AH64" s="99"/>
      <c r="AI64" s="99"/>
      <c r="AJ64" s="99"/>
      <c r="AK64" s="99"/>
      <c r="AL64" s="99"/>
      <c r="AM64" s="99"/>
      <c r="AN64" s="99"/>
      <c r="AO64" s="99"/>
      <c r="AP64" s="99"/>
      <c r="AQ64" s="99"/>
      <c r="AR64" s="99"/>
      <c r="AS64" s="99"/>
      <c r="AT64" s="99"/>
      <c r="AU64" s="99"/>
      <c r="AV64" s="99"/>
      <c r="AW64" s="104"/>
      <c r="AX64" s="105"/>
    </row>
    <row r="65" spans="1:50" s="106" customFormat="1" ht="15" x14ac:dyDescent="0.25">
      <c r="A65" s="99"/>
      <c r="B65" s="99"/>
      <c r="C65" s="99"/>
      <c r="D65" s="99"/>
      <c r="E65" s="99"/>
      <c r="F65" s="99"/>
      <c r="G65" s="99"/>
      <c r="H65" s="99"/>
      <c r="I65" s="99"/>
      <c r="J65" s="99"/>
      <c r="K65" s="99"/>
      <c r="L65" s="99"/>
      <c r="M65" s="100"/>
      <c r="N65" s="99"/>
      <c r="O65" s="99"/>
      <c r="P65" s="99"/>
      <c r="Q65" s="99"/>
      <c r="R65" s="99"/>
      <c r="S65" s="99"/>
      <c r="T65" s="99"/>
      <c r="U65" s="101"/>
      <c r="V65" s="102"/>
      <c r="W65" s="102"/>
      <c r="X65" s="99"/>
      <c r="Y65" s="99"/>
      <c r="Z65" s="99"/>
      <c r="AA65" s="99"/>
      <c r="AB65" s="99"/>
      <c r="AC65" s="103"/>
      <c r="AD65" s="101"/>
      <c r="AE65" s="101"/>
      <c r="AF65" s="99"/>
      <c r="AG65" s="99"/>
      <c r="AH65" s="99"/>
      <c r="AI65" s="99"/>
      <c r="AJ65" s="99"/>
      <c r="AK65" s="99"/>
      <c r="AL65" s="99"/>
      <c r="AM65" s="99"/>
      <c r="AN65" s="99"/>
      <c r="AO65" s="99"/>
      <c r="AP65" s="99"/>
      <c r="AQ65" s="99"/>
      <c r="AR65" s="99"/>
      <c r="AS65" s="99"/>
      <c r="AT65" s="99"/>
      <c r="AU65" s="99"/>
      <c r="AV65" s="99"/>
      <c r="AW65" s="104"/>
      <c r="AX65" s="105"/>
    </row>
    <row r="66" spans="1:50" s="106" customFormat="1" ht="15" x14ac:dyDescent="0.25">
      <c r="A66" s="99"/>
      <c r="B66" s="99"/>
      <c r="C66" s="99"/>
      <c r="D66" s="99"/>
      <c r="E66" s="99"/>
      <c r="F66" s="99"/>
      <c r="G66" s="99"/>
      <c r="H66" s="99"/>
      <c r="I66" s="99"/>
      <c r="J66" s="99"/>
      <c r="K66" s="99"/>
      <c r="L66" s="99"/>
      <c r="M66" s="100"/>
      <c r="N66" s="99"/>
      <c r="O66" s="99"/>
      <c r="P66" s="99"/>
      <c r="Q66" s="99"/>
      <c r="R66" s="99"/>
      <c r="S66" s="99"/>
      <c r="T66" s="99"/>
      <c r="U66" s="101"/>
      <c r="V66" s="102"/>
      <c r="W66" s="102"/>
      <c r="X66" s="99"/>
      <c r="Y66" s="99"/>
      <c r="Z66" s="99"/>
      <c r="AA66" s="99"/>
      <c r="AB66" s="99"/>
      <c r="AC66" s="103"/>
      <c r="AD66" s="101"/>
      <c r="AE66" s="101"/>
      <c r="AF66" s="99"/>
      <c r="AG66" s="99"/>
      <c r="AH66" s="99"/>
      <c r="AI66" s="99"/>
      <c r="AJ66" s="99"/>
      <c r="AK66" s="99"/>
      <c r="AL66" s="99"/>
      <c r="AM66" s="99"/>
      <c r="AN66" s="99"/>
      <c r="AO66" s="99"/>
      <c r="AP66" s="99"/>
      <c r="AQ66" s="99"/>
      <c r="AR66" s="99"/>
      <c r="AS66" s="99"/>
      <c r="AT66" s="99"/>
      <c r="AU66" s="99"/>
      <c r="AV66" s="99"/>
      <c r="AW66" s="104"/>
      <c r="AX66" s="105"/>
    </row>
    <row r="67" spans="1:50" s="106" customFormat="1" ht="15" x14ac:dyDescent="0.25">
      <c r="A67" s="99"/>
      <c r="B67" s="99"/>
      <c r="C67" s="99"/>
      <c r="D67" s="99"/>
      <c r="E67" s="99"/>
      <c r="F67" s="99"/>
      <c r="G67" s="99"/>
      <c r="H67" s="99"/>
      <c r="I67" s="99"/>
      <c r="J67" s="99"/>
      <c r="K67" s="99"/>
      <c r="L67" s="99"/>
      <c r="M67" s="100"/>
      <c r="N67" s="99"/>
      <c r="O67" s="99"/>
      <c r="P67" s="99"/>
      <c r="Q67" s="99"/>
      <c r="R67" s="99"/>
      <c r="S67" s="99"/>
      <c r="T67" s="99"/>
      <c r="U67" s="101"/>
      <c r="V67" s="102"/>
      <c r="W67" s="102"/>
      <c r="X67" s="99"/>
      <c r="Y67" s="99"/>
      <c r="Z67" s="99"/>
      <c r="AA67" s="99"/>
      <c r="AB67" s="99"/>
      <c r="AC67" s="103"/>
      <c r="AD67" s="101"/>
      <c r="AE67" s="101"/>
      <c r="AF67" s="99"/>
      <c r="AG67" s="99"/>
      <c r="AH67" s="99"/>
      <c r="AI67" s="99"/>
      <c r="AJ67" s="99"/>
      <c r="AK67" s="99"/>
      <c r="AL67" s="99"/>
      <c r="AM67" s="99"/>
      <c r="AN67" s="99"/>
      <c r="AO67" s="99"/>
      <c r="AP67" s="99"/>
      <c r="AQ67" s="99"/>
      <c r="AR67" s="99"/>
      <c r="AS67" s="99"/>
      <c r="AT67" s="99"/>
      <c r="AU67" s="99"/>
      <c r="AV67" s="99"/>
      <c r="AW67" s="104"/>
      <c r="AX67" s="105"/>
    </row>
    <row r="68" spans="1:50" s="106" customFormat="1" ht="15" x14ac:dyDescent="0.25">
      <c r="A68" s="99"/>
      <c r="B68" s="99"/>
      <c r="C68" s="99"/>
      <c r="D68" s="99"/>
      <c r="E68" s="99"/>
      <c r="F68" s="99"/>
      <c r="G68" s="99"/>
      <c r="H68" s="99"/>
      <c r="I68" s="99"/>
      <c r="J68" s="99"/>
      <c r="K68" s="99"/>
      <c r="L68" s="99"/>
      <c r="M68" s="100"/>
      <c r="N68" s="99"/>
      <c r="O68" s="99"/>
      <c r="P68" s="99"/>
      <c r="Q68" s="99"/>
      <c r="R68" s="99"/>
      <c r="S68" s="99"/>
      <c r="T68" s="99"/>
      <c r="U68" s="101"/>
      <c r="V68" s="102"/>
      <c r="W68" s="102"/>
      <c r="X68" s="99"/>
      <c r="Y68" s="99"/>
      <c r="Z68" s="99"/>
      <c r="AA68" s="99"/>
      <c r="AB68" s="99"/>
      <c r="AC68" s="103"/>
      <c r="AD68" s="101"/>
      <c r="AE68" s="101"/>
      <c r="AF68" s="99"/>
      <c r="AG68" s="99"/>
      <c r="AH68" s="99"/>
      <c r="AI68" s="99"/>
      <c r="AJ68" s="99"/>
      <c r="AK68" s="99"/>
      <c r="AL68" s="99"/>
      <c r="AM68" s="99"/>
      <c r="AN68" s="99"/>
      <c r="AO68" s="99"/>
      <c r="AP68" s="99"/>
      <c r="AQ68" s="99"/>
      <c r="AR68" s="99"/>
      <c r="AS68" s="99"/>
      <c r="AT68" s="99"/>
      <c r="AU68" s="99"/>
      <c r="AV68" s="99"/>
      <c r="AW68" s="104"/>
      <c r="AX68" s="105"/>
    </row>
    <row r="69" spans="1:50" s="106" customFormat="1" ht="15" x14ac:dyDescent="0.25">
      <c r="A69" s="99"/>
      <c r="B69" s="99"/>
      <c r="C69" s="99"/>
      <c r="D69" s="99"/>
      <c r="E69" s="99"/>
      <c r="F69" s="99"/>
      <c r="G69" s="99"/>
      <c r="H69" s="99"/>
      <c r="I69" s="99"/>
      <c r="J69" s="99"/>
      <c r="K69" s="99"/>
      <c r="L69" s="99"/>
      <c r="M69" s="100"/>
      <c r="N69" s="99"/>
      <c r="O69" s="99"/>
      <c r="P69" s="99"/>
      <c r="Q69" s="99"/>
      <c r="R69" s="99"/>
      <c r="S69" s="99"/>
      <c r="T69" s="99"/>
      <c r="U69" s="101"/>
      <c r="V69" s="102"/>
      <c r="W69" s="102"/>
      <c r="X69" s="99"/>
      <c r="Y69" s="99"/>
      <c r="Z69" s="99"/>
      <c r="AA69" s="99"/>
      <c r="AB69" s="99"/>
      <c r="AC69" s="103"/>
      <c r="AD69" s="101"/>
      <c r="AE69" s="101"/>
      <c r="AF69" s="99"/>
      <c r="AG69" s="99"/>
      <c r="AH69" s="99"/>
      <c r="AI69" s="99"/>
      <c r="AJ69" s="99"/>
      <c r="AK69" s="99"/>
      <c r="AL69" s="99"/>
      <c r="AM69" s="99"/>
      <c r="AN69" s="99"/>
      <c r="AO69" s="99"/>
      <c r="AP69" s="99"/>
      <c r="AQ69" s="99"/>
      <c r="AR69" s="99"/>
      <c r="AS69" s="99"/>
      <c r="AT69" s="99"/>
      <c r="AU69" s="99"/>
      <c r="AV69" s="99"/>
      <c r="AW69" s="104"/>
      <c r="AX69" s="105"/>
    </row>
    <row r="70" spans="1:50" s="106" customFormat="1" ht="15" x14ac:dyDescent="0.25">
      <c r="A70" s="99"/>
      <c r="B70" s="99"/>
      <c r="C70" s="99"/>
      <c r="D70" s="99"/>
      <c r="E70" s="99"/>
      <c r="F70" s="99"/>
      <c r="G70" s="99"/>
      <c r="H70" s="99"/>
      <c r="I70" s="99"/>
      <c r="J70" s="99"/>
      <c r="K70" s="99"/>
      <c r="L70" s="99"/>
      <c r="M70" s="100"/>
      <c r="N70" s="99"/>
      <c r="O70" s="99"/>
      <c r="P70" s="99"/>
      <c r="Q70" s="99"/>
      <c r="R70" s="99"/>
      <c r="S70" s="99"/>
      <c r="T70" s="99"/>
      <c r="U70" s="101"/>
      <c r="V70" s="102"/>
      <c r="W70" s="102"/>
      <c r="X70" s="99"/>
      <c r="Y70" s="99"/>
      <c r="Z70" s="99"/>
      <c r="AA70" s="99"/>
      <c r="AB70" s="99"/>
      <c r="AC70" s="103"/>
      <c r="AD70" s="101"/>
      <c r="AE70" s="101"/>
      <c r="AF70" s="99"/>
      <c r="AG70" s="99"/>
      <c r="AH70" s="99"/>
      <c r="AI70" s="99"/>
      <c r="AJ70" s="99"/>
      <c r="AK70" s="99"/>
      <c r="AL70" s="99"/>
      <c r="AM70" s="99"/>
      <c r="AN70" s="99"/>
      <c r="AO70" s="99"/>
      <c r="AP70" s="99"/>
      <c r="AQ70" s="99"/>
      <c r="AR70" s="99"/>
      <c r="AS70" s="99"/>
      <c r="AT70" s="99"/>
      <c r="AU70" s="99"/>
      <c r="AV70" s="99"/>
      <c r="AW70" s="104"/>
      <c r="AX70" s="105"/>
    </row>
    <row r="71" spans="1:50" s="106" customFormat="1" ht="15" x14ac:dyDescent="0.25">
      <c r="A71" s="99"/>
      <c r="B71" s="99"/>
      <c r="C71" s="99"/>
      <c r="D71" s="99"/>
      <c r="E71" s="99"/>
      <c r="F71" s="99"/>
      <c r="G71" s="99"/>
      <c r="H71" s="99"/>
      <c r="I71" s="99"/>
      <c r="J71" s="99"/>
      <c r="K71" s="99"/>
      <c r="L71" s="99"/>
      <c r="M71" s="100"/>
      <c r="N71" s="99"/>
      <c r="O71" s="99"/>
      <c r="P71" s="99"/>
      <c r="Q71" s="99"/>
      <c r="R71" s="99"/>
      <c r="S71" s="99"/>
      <c r="T71" s="99"/>
      <c r="U71" s="101"/>
      <c r="V71" s="102"/>
      <c r="W71" s="102"/>
      <c r="X71" s="99"/>
      <c r="Y71" s="99"/>
      <c r="Z71" s="99"/>
      <c r="AA71" s="99"/>
      <c r="AB71" s="99"/>
      <c r="AC71" s="103"/>
      <c r="AD71" s="101"/>
      <c r="AE71" s="101"/>
      <c r="AF71" s="99"/>
      <c r="AG71" s="99"/>
      <c r="AH71" s="99"/>
      <c r="AI71" s="99"/>
      <c r="AJ71" s="99"/>
      <c r="AK71" s="99"/>
      <c r="AL71" s="99"/>
      <c r="AM71" s="99"/>
      <c r="AN71" s="99"/>
      <c r="AO71" s="99"/>
      <c r="AP71" s="99"/>
      <c r="AQ71" s="99"/>
      <c r="AR71" s="99"/>
      <c r="AS71" s="99"/>
      <c r="AT71" s="99"/>
      <c r="AU71" s="99"/>
      <c r="AV71" s="99"/>
      <c r="AW71" s="104"/>
      <c r="AX71" s="105"/>
    </row>
    <row r="72" spans="1:50" s="106" customFormat="1" ht="15" x14ac:dyDescent="0.25">
      <c r="A72" s="99"/>
      <c r="B72" s="99"/>
      <c r="C72" s="99"/>
      <c r="D72" s="99"/>
      <c r="E72" s="99"/>
      <c r="F72" s="99"/>
      <c r="G72" s="99"/>
      <c r="H72" s="99"/>
      <c r="I72" s="99"/>
      <c r="J72" s="99"/>
      <c r="K72" s="99"/>
      <c r="L72" s="99"/>
      <c r="M72" s="100"/>
      <c r="N72" s="99"/>
      <c r="O72" s="99"/>
      <c r="P72" s="99"/>
      <c r="Q72" s="99"/>
      <c r="R72" s="99"/>
      <c r="S72" s="99"/>
      <c r="T72" s="99"/>
      <c r="U72" s="101"/>
      <c r="V72" s="102"/>
      <c r="W72" s="102"/>
      <c r="X72" s="99"/>
      <c r="Y72" s="99"/>
      <c r="Z72" s="99"/>
      <c r="AA72" s="99"/>
      <c r="AB72" s="99"/>
      <c r="AC72" s="103"/>
      <c r="AD72" s="101"/>
      <c r="AE72" s="101"/>
      <c r="AF72" s="99"/>
      <c r="AG72" s="99"/>
      <c r="AH72" s="99"/>
      <c r="AI72" s="99"/>
      <c r="AJ72" s="99"/>
      <c r="AK72" s="99"/>
      <c r="AL72" s="99"/>
      <c r="AM72" s="99"/>
      <c r="AN72" s="99"/>
      <c r="AO72" s="99"/>
      <c r="AP72" s="99"/>
      <c r="AQ72" s="99"/>
      <c r="AR72" s="99"/>
      <c r="AS72" s="99"/>
      <c r="AT72" s="99"/>
      <c r="AU72" s="99"/>
      <c r="AV72" s="99"/>
      <c r="AW72" s="104"/>
      <c r="AX72" s="105"/>
    </row>
    <row r="73" spans="1:50" s="106" customFormat="1" ht="15" x14ac:dyDescent="0.25">
      <c r="A73" s="99"/>
      <c r="B73" s="99"/>
      <c r="C73" s="99"/>
      <c r="D73" s="99"/>
      <c r="E73" s="99"/>
      <c r="F73" s="99"/>
      <c r="G73" s="99"/>
      <c r="H73" s="99"/>
      <c r="I73" s="99"/>
      <c r="J73" s="99"/>
      <c r="K73" s="99"/>
      <c r="L73" s="99"/>
      <c r="M73" s="100"/>
      <c r="N73" s="99"/>
      <c r="O73" s="99"/>
      <c r="P73" s="99"/>
      <c r="Q73" s="99"/>
      <c r="R73" s="99"/>
      <c r="S73" s="99"/>
      <c r="T73" s="99"/>
      <c r="U73" s="101"/>
      <c r="V73" s="102"/>
      <c r="W73" s="102"/>
      <c r="X73" s="99"/>
      <c r="Y73" s="99"/>
      <c r="Z73" s="99"/>
      <c r="AA73" s="99"/>
      <c r="AB73" s="99"/>
      <c r="AC73" s="103"/>
      <c r="AD73" s="101"/>
      <c r="AE73" s="101"/>
      <c r="AF73" s="99"/>
      <c r="AG73" s="99"/>
      <c r="AH73" s="99"/>
      <c r="AI73" s="99"/>
      <c r="AJ73" s="99"/>
      <c r="AK73" s="99"/>
      <c r="AL73" s="99"/>
      <c r="AM73" s="99"/>
      <c r="AN73" s="99"/>
      <c r="AO73" s="99"/>
      <c r="AP73" s="99"/>
      <c r="AQ73" s="99"/>
      <c r="AR73" s="99"/>
      <c r="AS73" s="99"/>
      <c r="AT73" s="99"/>
      <c r="AU73" s="99"/>
      <c r="AV73" s="99"/>
      <c r="AW73" s="104"/>
      <c r="AX73" s="105"/>
    </row>
    <row r="74" spans="1:50" s="106" customFormat="1" ht="15" x14ac:dyDescent="0.25">
      <c r="A74" s="99"/>
      <c r="B74" s="99"/>
      <c r="C74" s="99"/>
      <c r="D74" s="99"/>
      <c r="E74" s="99"/>
      <c r="F74" s="99"/>
      <c r="G74" s="99"/>
      <c r="H74" s="99"/>
      <c r="I74" s="99"/>
      <c r="J74" s="99"/>
      <c r="K74" s="99"/>
      <c r="L74" s="99"/>
      <c r="M74" s="100"/>
      <c r="N74" s="99"/>
      <c r="O74" s="99"/>
      <c r="P74" s="99"/>
      <c r="Q74" s="99"/>
      <c r="R74" s="99"/>
      <c r="S74" s="99"/>
      <c r="T74" s="99"/>
      <c r="U74" s="101"/>
      <c r="V74" s="102"/>
      <c r="W74" s="102"/>
      <c r="X74" s="99"/>
      <c r="Y74" s="99"/>
      <c r="Z74" s="99"/>
      <c r="AA74" s="99"/>
      <c r="AB74" s="99"/>
      <c r="AC74" s="103"/>
      <c r="AD74" s="101"/>
      <c r="AE74" s="101"/>
      <c r="AF74" s="99"/>
      <c r="AG74" s="99"/>
      <c r="AH74" s="99"/>
      <c r="AI74" s="99"/>
      <c r="AJ74" s="99"/>
      <c r="AK74" s="99"/>
      <c r="AL74" s="99"/>
      <c r="AM74" s="99"/>
      <c r="AN74" s="99"/>
      <c r="AO74" s="99"/>
      <c r="AP74" s="99"/>
      <c r="AQ74" s="99"/>
      <c r="AR74" s="99"/>
      <c r="AS74" s="99"/>
      <c r="AT74" s="99"/>
      <c r="AU74" s="99"/>
      <c r="AV74" s="99"/>
      <c r="AW74" s="104"/>
      <c r="AX74" s="105"/>
    </row>
    <row r="75" spans="1:50" s="106" customFormat="1" ht="15" x14ac:dyDescent="0.25">
      <c r="A75" s="99"/>
      <c r="B75" s="99"/>
      <c r="C75" s="99"/>
      <c r="D75" s="99"/>
      <c r="E75" s="99"/>
      <c r="F75" s="99"/>
      <c r="G75" s="99"/>
      <c r="H75" s="99"/>
      <c r="I75" s="99"/>
      <c r="J75" s="99"/>
      <c r="K75" s="99"/>
      <c r="L75" s="99"/>
      <c r="M75" s="100"/>
      <c r="N75" s="99"/>
      <c r="O75" s="99"/>
      <c r="P75" s="99"/>
      <c r="Q75" s="99"/>
      <c r="R75" s="99"/>
      <c r="S75" s="99"/>
      <c r="T75" s="99"/>
      <c r="U75" s="101"/>
      <c r="V75" s="102"/>
      <c r="W75" s="102"/>
      <c r="X75" s="99"/>
      <c r="Y75" s="99"/>
      <c r="Z75" s="99"/>
      <c r="AA75" s="99"/>
      <c r="AB75" s="99"/>
      <c r="AC75" s="103"/>
      <c r="AD75" s="101"/>
      <c r="AE75" s="101"/>
      <c r="AF75" s="99"/>
      <c r="AG75" s="99"/>
      <c r="AH75" s="99"/>
      <c r="AI75" s="99"/>
      <c r="AJ75" s="99"/>
      <c r="AK75" s="99"/>
      <c r="AL75" s="99"/>
      <c r="AM75" s="99"/>
      <c r="AN75" s="99"/>
      <c r="AO75" s="99"/>
      <c r="AP75" s="99"/>
      <c r="AQ75" s="99"/>
      <c r="AR75" s="99"/>
      <c r="AS75" s="99"/>
      <c r="AT75" s="99"/>
      <c r="AU75" s="99"/>
      <c r="AV75" s="99"/>
      <c r="AW75" s="104"/>
      <c r="AX75" s="105"/>
    </row>
    <row r="76" spans="1:50" s="106" customFormat="1" ht="15" x14ac:dyDescent="0.25">
      <c r="A76" s="99"/>
      <c r="B76" s="99"/>
      <c r="C76" s="99"/>
      <c r="D76" s="99"/>
      <c r="E76" s="99"/>
      <c r="F76" s="99"/>
      <c r="G76" s="99"/>
      <c r="H76" s="99"/>
      <c r="I76" s="99"/>
      <c r="J76" s="99"/>
      <c r="K76" s="99"/>
      <c r="L76" s="99"/>
      <c r="M76" s="100"/>
      <c r="N76" s="99"/>
      <c r="O76" s="99"/>
      <c r="P76" s="99"/>
      <c r="Q76" s="99"/>
      <c r="R76" s="99"/>
      <c r="S76" s="99"/>
      <c r="T76" s="99"/>
      <c r="U76" s="101"/>
      <c r="V76" s="102"/>
      <c r="W76" s="102"/>
      <c r="X76" s="99"/>
      <c r="Y76" s="99"/>
      <c r="Z76" s="99"/>
      <c r="AA76" s="99"/>
      <c r="AB76" s="99"/>
      <c r="AC76" s="103"/>
      <c r="AD76" s="101"/>
      <c r="AE76" s="101"/>
      <c r="AF76" s="99"/>
      <c r="AG76" s="99"/>
      <c r="AH76" s="99"/>
      <c r="AI76" s="99"/>
      <c r="AJ76" s="99"/>
      <c r="AK76" s="99"/>
      <c r="AL76" s="99"/>
      <c r="AM76" s="99"/>
      <c r="AN76" s="99"/>
      <c r="AO76" s="99"/>
      <c r="AP76" s="99"/>
      <c r="AQ76" s="99"/>
      <c r="AR76" s="99"/>
      <c r="AS76" s="99"/>
      <c r="AT76" s="99"/>
      <c r="AU76" s="99"/>
      <c r="AV76" s="99"/>
      <c r="AW76" s="104"/>
      <c r="AX76" s="105"/>
    </row>
    <row r="77" spans="1:50" s="106" customFormat="1" ht="15" x14ac:dyDescent="0.25">
      <c r="A77" s="99"/>
      <c r="B77" s="99"/>
      <c r="C77" s="99"/>
      <c r="D77" s="99"/>
      <c r="E77" s="99"/>
      <c r="F77" s="99"/>
      <c r="G77" s="99"/>
      <c r="H77" s="99"/>
      <c r="I77" s="99"/>
      <c r="J77" s="99"/>
      <c r="K77" s="99"/>
      <c r="L77" s="99"/>
      <c r="M77" s="100"/>
      <c r="N77" s="99"/>
      <c r="O77" s="99"/>
      <c r="P77" s="99"/>
      <c r="Q77" s="99"/>
      <c r="R77" s="99"/>
      <c r="S77" s="99"/>
      <c r="T77" s="99"/>
      <c r="U77" s="101"/>
      <c r="V77" s="102"/>
      <c r="W77" s="102"/>
      <c r="X77" s="99"/>
      <c r="Y77" s="99"/>
      <c r="Z77" s="99"/>
      <c r="AA77" s="99"/>
      <c r="AB77" s="99"/>
      <c r="AC77" s="103"/>
      <c r="AD77" s="101"/>
      <c r="AE77" s="101"/>
      <c r="AF77" s="99"/>
      <c r="AG77" s="99"/>
      <c r="AH77" s="99"/>
      <c r="AI77" s="99"/>
      <c r="AJ77" s="99"/>
      <c r="AK77" s="99"/>
      <c r="AL77" s="99"/>
      <c r="AM77" s="99"/>
      <c r="AN77" s="99"/>
      <c r="AO77" s="99"/>
      <c r="AP77" s="99"/>
      <c r="AQ77" s="99"/>
      <c r="AR77" s="99"/>
      <c r="AS77" s="99"/>
      <c r="AT77" s="99"/>
      <c r="AU77" s="99"/>
      <c r="AV77" s="99"/>
      <c r="AW77" s="104"/>
      <c r="AX77" s="105"/>
    </row>
    <row r="78" spans="1:50" s="106" customFormat="1" ht="15" x14ac:dyDescent="0.25">
      <c r="A78" s="99"/>
      <c r="B78" s="99"/>
      <c r="C78" s="99"/>
      <c r="D78" s="99"/>
      <c r="E78" s="99"/>
      <c r="F78" s="99"/>
      <c r="G78" s="99"/>
      <c r="H78" s="99"/>
      <c r="I78" s="99"/>
      <c r="J78" s="99"/>
      <c r="K78" s="99"/>
      <c r="L78" s="99"/>
      <c r="M78" s="100"/>
      <c r="N78" s="99"/>
      <c r="O78" s="99"/>
      <c r="P78" s="99"/>
      <c r="Q78" s="99"/>
      <c r="R78" s="99"/>
      <c r="S78" s="99"/>
      <c r="T78" s="99"/>
      <c r="U78" s="101"/>
      <c r="V78" s="102"/>
      <c r="W78" s="102"/>
      <c r="X78" s="99"/>
      <c r="Y78" s="99"/>
      <c r="Z78" s="99"/>
      <c r="AA78" s="99"/>
      <c r="AB78" s="99"/>
      <c r="AC78" s="103"/>
      <c r="AD78" s="101"/>
      <c r="AE78" s="101"/>
      <c r="AF78" s="99"/>
      <c r="AG78" s="99"/>
      <c r="AH78" s="99"/>
      <c r="AI78" s="99"/>
      <c r="AJ78" s="99"/>
      <c r="AK78" s="99"/>
      <c r="AL78" s="99"/>
      <c r="AM78" s="99"/>
      <c r="AN78" s="99"/>
      <c r="AO78" s="99"/>
      <c r="AP78" s="99"/>
      <c r="AQ78" s="99"/>
      <c r="AR78" s="99"/>
      <c r="AS78" s="99"/>
      <c r="AT78" s="99"/>
      <c r="AU78" s="99"/>
      <c r="AV78" s="99"/>
      <c r="AW78" s="104"/>
      <c r="AX78" s="105"/>
    </row>
    <row r="79" spans="1:50" s="106" customFormat="1" ht="15" x14ac:dyDescent="0.25">
      <c r="A79" s="99"/>
      <c r="B79" s="99"/>
      <c r="C79" s="99"/>
      <c r="D79" s="99"/>
      <c r="E79" s="99"/>
      <c r="F79" s="99"/>
      <c r="G79" s="99"/>
      <c r="H79" s="99"/>
      <c r="I79" s="99"/>
      <c r="J79" s="99"/>
      <c r="K79" s="99"/>
      <c r="L79" s="99"/>
      <c r="M79" s="100"/>
      <c r="N79" s="99"/>
      <c r="O79" s="99"/>
      <c r="P79" s="99"/>
      <c r="Q79" s="99"/>
      <c r="R79" s="99"/>
      <c r="S79" s="99"/>
      <c r="T79" s="99"/>
      <c r="U79" s="101"/>
      <c r="V79" s="102"/>
      <c r="W79" s="102"/>
      <c r="X79" s="99"/>
      <c r="Y79" s="99"/>
      <c r="Z79" s="99"/>
      <c r="AA79" s="99"/>
      <c r="AB79" s="99"/>
      <c r="AC79" s="103"/>
      <c r="AD79" s="101"/>
      <c r="AE79" s="101"/>
      <c r="AF79" s="99"/>
      <c r="AG79" s="99"/>
      <c r="AH79" s="99"/>
      <c r="AI79" s="99"/>
      <c r="AJ79" s="99"/>
      <c r="AK79" s="99"/>
      <c r="AL79" s="99"/>
      <c r="AM79" s="99"/>
      <c r="AN79" s="99"/>
      <c r="AO79" s="99"/>
      <c r="AP79" s="99"/>
      <c r="AQ79" s="99"/>
      <c r="AR79" s="99"/>
      <c r="AS79" s="99"/>
      <c r="AT79" s="99"/>
      <c r="AU79" s="99"/>
      <c r="AV79" s="99"/>
      <c r="AW79" s="104"/>
      <c r="AX79" s="105"/>
    </row>
    <row r="80" spans="1:50" s="106" customFormat="1" ht="15" x14ac:dyDescent="0.25">
      <c r="A80" s="99"/>
      <c r="B80" s="99"/>
      <c r="C80" s="99"/>
      <c r="D80" s="99"/>
      <c r="E80" s="99"/>
      <c r="F80" s="99"/>
      <c r="G80" s="99"/>
      <c r="H80" s="99"/>
      <c r="I80" s="99"/>
      <c r="J80" s="99"/>
      <c r="K80" s="99"/>
      <c r="L80" s="99"/>
      <c r="M80" s="100"/>
      <c r="N80" s="99"/>
      <c r="O80" s="99"/>
      <c r="P80" s="99"/>
      <c r="Q80" s="99"/>
      <c r="R80" s="99"/>
      <c r="S80" s="99"/>
      <c r="T80" s="99"/>
      <c r="U80" s="101"/>
      <c r="V80" s="102"/>
      <c r="W80" s="102"/>
      <c r="X80" s="99"/>
      <c r="Y80" s="99"/>
      <c r="Z80" s="99"/>
      <c r="AA80" s="99"/>
      <c r="AB80" s="99"/>
      <c r="AC80" s="103"/>
      <c r="AD80" s="101"/>
      <c r="AE80" s="101"/>
      <c r="AF80" s="99"/>
      <c r="AG80" s="99"/>
      <c r="AH80" s="99"/>
      <c r="AI80" s="99"/>
      <c r="AJ80" s="99"/>
      <c r="AK80" s="99"/>
      <c r="AL80" s="99"/>
      <c r="AM80" s="99"/>
      <c r="AN80" s="99"/>
      <c r="AO80" s="99"/>
      <c r="AP80" s="99"/>
      <c r="AQ80" s="99"/>
      <c r="AR80" s="99"/>
      <c r="AS80" s="99"/>
      <c r="AT80" s="99"/>
      <c r="AU80" s="99"/>
      <c r="AV80" s="99"/>
      <c r="AW80" s="104"/>
      <c r="AX80" s="105"/>
    </row>
    <row r="81" spans="1:50" s="106" customFormat="1" ht="15" x14ac:dyDescent="0.25">
      <c r="A81" s="99"/>
      <c r="B81" s="99"/>
      <c r="C81" s="99"/>
      <c r="D81" s="99"/>
      <c r="E81" s="99"/>
      <c r="F81" s="99"/>
      <c r="G81" s="99"/>
      <c r="H81" s="99"/>
      <c r="I81" s="99"/>
      <c r="J81" s="99"/>
      <c r="K81" s="99"/>
      <c r="L81" s="99"/>
      <c r="M81" s="100"/>
      <c r="N81" s="99"/>
      <c r="O81" s="99"/>
      <c r="P81" s="99"/>
      <c r="Q81" s="99"/>
      <c r="R81" s="99"/>
      <c r="S81" s="99"/>
      <c r="T81" s="99"/>
      <c r="U81" s="101"/>
      <c r="V81" s="102"/>
      <c r="W81" s="102"/>
      <c r="X81" s="99"/>
      <c r="Y81" s="99"/>
      <c r="Z81" s="99"/>
      <c r="AA81" s="99"/>
      <c r="AB81" s="99"/>
      <c r="AC81" s="103"/>
      <c r="AD81" s="101"/>
      <c r="AE81" s="101"/>
      <c r="AF81" s="99"/>
      <c r="AG81" s="99"/>
      <c r="AH81" s="99"/>
      <c r="AI81" s="99"/>
      <c r="AJ81" s="99"/>
      <c r="AK81" s="99"/>
      <c r="AL81" s="99"/>
      <c r="AM81" s="99"/>
      <c r="AN81" s="99"/>
      <c r="AO81" s="99"/>
      <c r="AP81" s="99"/>
      <c r="AQ81" s="99"/>
      <c r="AR81" s="99"/>
      <c r="AS81" s="99"/>
      <c r="AT81" s="99"/>
      <c r="AU81" s="99"/>
      <c r="AV81" s="99"/>
      <c r="AW81" s="104"/>
      <c r="AX81" s="105"/>
    </row>
    <row r="82" spans="1:50" s="106" customFormat="1" ht="15" x14ac:dyDescent="0.25">
      <c r="A82" s="99"/>
      <c r="B82" s="99"/>
      <c r="C82" s="99"/>
      <c r="D82" s="99"/>
      <c r="E82" s="99"/>
      <c r="F82" s="99"/>
      <c r="G82" s="99"/>
      <c r="H82" s="99"/>
      <c r="I82" s="99"/>
      <c r="J82" s="99"/>
      <c r="K82" s="99"/>
      <c r="L82" s="99"/>
      <c r="M82" s="100"/>
      <c r="N82" s="99"/>
      <c r="O82" s="99"/>
      <c r="P82" s="99"/>
      <c r="Q82" s="99"/>
      <c r="R82" s="99"/>
      <c r="S82" s="99"/>
      <c r="T82" s="99"/>
      <c r="U82" s="101"/>
      <c r="V82" s="102"/>
      <c r="W82" s="102"/>
      <c r="X82" s="99"/>
      <c r="Y82" s="99"/>
      <c r="Z82" s="99"/>
      <c r="AA82" s="99"/>
      <c r="AB82" s="99"/>
      <c r="AC82" s="103"/>
      <c r="AD82" s="101"/>
      <c r="AE82" s="101"/>
      <c r="AF82" s="99"/>
      <c r="AG82" s="99"/>
      <c r="AH82" s="99"/>
      <c r="AI82" s="99"/>
      <c r="AJ82" s="99"/>
      <c r="AK82" s="99"/>
      <c r="AL82" s="99"/>
      <c r="AM82" s="99"/>
      <c r="AN82" s="99"/>
      <c r="AO82" s="99"/>
      <c r="AP82" s="99"/>
      <c r="AQ82" s="99"/>
      <c r="AR82" s="99"/>
      <c r="AS82" s="99"/>
      <c r="AT82" s="99"/>
      <c r="AU82" s="99"/>
      <c r="AV82" s="99"/>
      <c r="AW82" s="104"/>
      <c r="AX82" s="105"/>
    </row>
    <row r="83" spans="1:50" s="106" customFormat="1" ht="15" x14ac:dyDescent="0.25">
      <c r="A83" s="99"/>
      <c r="B83" s="99"/>
      <c r="C83" s="99"/>
      <c r="D83" s="99"/>
      <c r="E83" s="99"/>
      <c r="F83" s="99"/>
      <c r="G83" s="99"/>
      <c r="H83" s="99"/>
      <c r="I83" s="99"/>
      <c r="J83" s="99"/>
      <c r="K83" s="99"/>
      <c r="L83" s="99"/>
      <c r="M83" s="100"/>
      <c r="N83" s="99"/>
      <c r="O83" s="99"/>
      <c r="P83" s="99"/>
      <c r="Q83" s="99"/>
      <c r="R83" s="99"/>
      <c r="S83" s="99"/>
      <c r="T83" s="99"/>
      <c r="U83" s="101"/>
      <c r="V83" s="102"/>
      <c r="W83" s="102"/>
      <c r="X83" s="99"/>
      <c r="Y83" s="99"/>
      <c r="Z83" s="99"/>
      <c r="AA83" s="99"/>
      <c r="AB83" s="99"/>
      <c r="AC83" s="103"/>
      <c r="AD83" s="101"/>
      <c r="AE83" s="101"/>
      <c r="AF83" s="99"/>
      <c r="AG83" s="99"/>
      <c r="AH83" s="99"/>
      <c r="AI83" s="99"/>
      <c r="AJ83" s="99"/>
      <c r="AK83" s="99"/>
      <c r="AL83" s="99"/>
      <c r="AM83" s="99"/>
      <c r="AN83" s="99"/>
      <c r="AO83" s="99"/>
      <c r="AP83" s="99"/>
      <c r="AQ83" s="99"/>
      <c r="AR83" s="99"/>
      <c r="AS83" s="99"/>
      <c r="AT83" s="99"/>
      <c r="AU83" s="99"/>
      <c r="AV83" s="99"/>
      <c r="AW83" s="104"/>
      <c r="AX83" s="105"/>
    </row>
    <row r="84" spans="1:50" s="106" customFormat="1" ht="15" x14ac:dyDescent="0.25">
      <c r="A84" s="99"/>
      <c r="B84" s="99"/>
      <c r="C84" s="99"/>
      <c r="D84" s="99"/>
      <c r="E84" s="99"/>
      <c r="F84" s="99"/>
      <c r="G84" s="99"/>
      <c r="H84" s="99"/>
      <c r="I84" s="99"/>
      <c r="J84" s="99"/>
      <c r="K84" s="99"/>
      <c r="L84" s="99"/>
      <c r="M84" s="100"/>
      <c r="N84" s="99"/>
      <c r="O84" s="99"/>
      <c r="P84" s="99"/>
      <c r="Q84" s="99"/>
      <c r="R84" s="99"/>
      <c r="S84" s="99"/>
      <c r="T84" s="99"/>
      <c r="U84" s="101"/>
      <c r="V84" s="102"/>
      <c r="W84" s="102"/>
      <c r="X84" s="99"/>
      <c r="Y84" s="99"/>
      <c r="Z84" s="99"/>
      <c r="AA84" s="99"/>
      <c r="AB84" s="99"/>
      <c r="AC84" s="103"/>
      <c r="AD84" s="101"/>
      <c r="AE84" s="101"/>
      <c r="AF84" s="99"/>
      <c r="AG84" s="99"/>
      <c r="AH84" s="99"/>
      <c r="AI84" s="99"/>
      <c r="AJ84" s="99"/>
      <c r="AK84" s="99"/>
      <c r="AL84" s="99"/>
      <c r="AM84" s="99"/>
      <c r="AN84" s="99"/>
      <c r="AO84" s="99"/>
      <c r="AP84" s="99"/>
      <c r="AQ84" s="99"/>
      <c r="AR84" s="99"/>
      <c r="AS84" s="99"/>
      <c r="AT84" s="99"/>
      <c r="AU84" s="99"/>
      <c r="AV84" s="99"/>
      <c r="AW84" s="104"/>
      <c r="AX84" s="105"/>
    </row>
    <row r="85" spans="1:50" s="106" customFormat="1" ht="15" x14ac:dyDescent="0.25">
      <c r="A85" s="99"/>
      <c r="B85" s="99"/>
      <c r="C85" s="99"/>
      <c r="D85" s="99"/>
      <c r="E85" s="99"/>
      <c r="F85" s="99"/>
      <c r="G85" s="99"/>
      <c r="H85" s="99"/>
      <c r="I85" s="99"/>
      <c r="J85" s="99"/>
      <c r="K85" s="99"/>
      <c r="L85" s="99"/>
      <c r="M85" s="100"/>
      <c r="N85" s="99"/>
      <c r="O85" s="99"/>
      <c r="P85" s="99"/>
      <c r="Q85" s="99"/>
      <c r="R85" s="99"/>
      <c r="S85" s="99"/>
      <c r="T85" s="99"/>
      <c r="U85" s="101"/>
      <c r="V85" s="102"/>
      <c r="W85" s="102"/>
      <c r="X85" s="99"/>
      <c r="Y85" s="99"/>
      <c r="Z85" s="99"/>
      <c r="AA85" s="99"/>
      <c r="AB85" s="99"/>
      <c r="AC85" s="103"/>
      <c r="AD85" s="101"/>
      <c r="AE85" s="101"/>
      <c r="AF85" s="99"/>
      <c r="AG85" s="99"/>
      <c r="AH85" s="99"/>
      <c r="AI85" s="99"/>
      <c r="AJ85" s="99"/>
      <c r="AK85" s="99"/>
      <c r="AL85" s="99"/>
      <c r="AM85" s="99"/>
      <c r="AN85" s="99"/>
      <c r="AO85" s="99"/>
      <c r="AP85" s="99"/>
      <c r="AQ85" s="99"/>
      <c r="AR85" s="99"/>
      <c r="AS85" s="99"/>
      <c r="AT85" s="99"/>
      <c r="AU85" s="99"/>
      <c r="AV85" s="99"/>
      <c r="AW85" s="104"/>
      <c r="AX85" s="105"/>
    </row>
    <row r="86" spans="1:50" s="106" customFormat="1" ht="15" x14ac:dyDescent="0.25">
      <c r="A86" s="99"/>
      <c r="B86" s="99"/>
      <c r="C86" s="99"/>
      <c r="D86" s="99"/>
      <c r="E86" s="99"/>
      <c r="F86" s="99"/>
      <c r="G86" s="99"/>
      <c r="H86" s="99"/>
      <c r="I86" s="99"/>
      <c r="J86" s="99"/>
      <c r="K86" s="99"/>
      <c r="L86" s="99"/>
      <c r="M86" s="100"/>
      <c r="N86" s="99"/>
      <c r="O86" s="99"/>
      <c r="P86" s="99"/>
      <c r="Q86" s="99"/>
      <c r="R86" s="99"/>
      <c r="S86" s="99"/>
      <c r="T86" s="99"/>
      <c r="U86" s="101"/>
      <c r="V86" s="102"/>
      <c r="W86" s="102"/>
      <c r="X86" s="99"/>
      <c r="Y86" s="99"/>
      <c r="Z86" s="99"/>
      <c r="AA86" s="99"/>
      <c r="AB86" s="99"/>
      <c r="AC86" s="103"/>
      <c r="AD86" s="101"/>
      <c r="AE86" s="101"/>
      <c r="AF86" s="99"/>
      <c r="AG86" s="99"/>
      <c r="AH86" s="99"/>
      <c r="AI86" s="99"/>
      <c r="AJ86" s="99"/>
      <c r="AK86" s="99"/>
      <c r="AL86" s="99"/>
      <c r="AM86" s="99"/>
      <c r="AN86" s="99"/>
      <c r="AO86" s="99"/>
      <c r="AP86" s="99"/>
      <c r="AQ86" s="99"/>
      <c r="AR86" s="99"/>
      <c r="AS86" s="99"/>
      <c r="AT86" s="99"/>
      <c r="AU86" s="99"/>
      <c r="AV86" s="99"/>
      <c r="AW86" s="104"/>
      <c r="AX86" s="105"/>
    </row>
    <row r="87" spans="1:50" s="106" customFormat="1" ht="15" x14ac:dyDescent="0.25">
      <c r="A87" s="99"/>
      <c r="B87" s="99"/>
      <c r="C87" s="99"/>
      <c r="D87" s="99"/>
      <c r="E87" s="99"/>
      <c r="F87" s="99"/>
      <c r="G87" s="99"/>
      <c r="H87" s="99"/>
      <c r="I87" s="99"/>
      <c r="J87" s="99"/>
      <c r="K87" s="99"/>
      <c r="L87" s="99"/>
      <c r="M87" s="100"/>
      <c r="N87" s="99"/>
      <c r="O87" s="99"/>
      <c r="P87" s="99"/>
      <c r="Q87" s="99"/>
      <c r="R87" s="99"/>
      <c r="S87" s="99"/>
      <c r="T87" s="99"/>
      <c r="U87" s="101"/>
      <c r="V87" s="102"/>
      <c r="W87" s="102"/>
      <c r="X87" s="99"/>
      <c r="Y87" s="99"/>
      <c r="Z87" s="99"/>
      <c r="AA87" s="99"/>
      <c r="AB87" s="99"/>
      <c r="AC87" s="103"/>
      <c r="AD87" s="101"/>
      <c r="AE87" s="101"/>
      <c r="AF87" s="99"/>
      <c r="AG87" s="99"/>
      <c r="AH87" s="99"/>
      <c r="AI87" s="99"/>
      <c r="AJ87" s="99"/>
      <c r="AK87" s="99"/>
      <c r="AL87" s="99"/>
      <c r="AM87" s="99"/>
      <c r="AN87" s="99"/>
      <c r="AO87" s="99"/>
      <c r="AP87" s="99"/>
      <c r="AQ87" s="99"/>
      <c r="AR87" s="99"/>
      <c r="AS87" s="99"/>
      <c r="AT87" s="99"/>
      <c r="AU87" s="99"/>
      <c r="AV87" s="99"/>
      <c r="AW87" s="104"/>
      <c r="AX87" s="105"/>
    </row>
    <row r="88" spans="1:50" s="106" customFormat="1" ht="15" x14ac:dyDescent="0.25">
      <c r="A88" s="99"/>
      <c r="B88" s="99"/>
      <c r="C88" s="99"/>
      <c r="D88" s="99"/>
      <c r="E88" s="99"/>
      <c r="F88" s="99"/>
      <c r="G88" s="99"/>
      <c r="H88" s="99"/>
      <c r="I88" s="99"/>
      <c r="J88" s="99"/>
      <c r="K88" s="99"/>
      <c r="L88" s="99"/>
      <c r="M88" s="100"/>
      <c r="N88" s="99"/>
      <c r="O88" s="99"/>
      <c r="P88" s="99"/>
      <c r="Q88" s="99"/>
      <c r="R88" s="99"/>
      <c r="S88" s="99"/>
      <c r="T88" s="99"/>
      <c r="U88" s="101"/>
      <c r="V88" s="102"/>
      <c r="W88" s="102"/>
      <c r="X88" s="99"/>
      <c r="Y88" s="99"/>
      <c r="Z88" s="99"/>
      <c r="AA88" s="99"/>
      <c r="AB88" s="99"/>
      <c r="AC88" s="103"/>
      <c r="AD88" s="101"/>
      <c r="AE88" s="101"/>
      <c r="AF88" s="99"/>
      <c r="AG88" s="99"/>
      <c r="AH88" s="99"/>
      <c r="AI88" s="99"/>
      <c r="AJ88" s="99"/>
      <c r="AK88" s="99"/>
      <c r="AL88" s="99"/>
      <c r="AM88" s="99"/>
      <c r="AN88" s="99"/>
      <c r="AO88" s="99"/>
      <c r="AP88" s="99"/>
      <c r="AQ88" s="99"/>
      <c r="AR88" s="99"/>
      <c r="AS88" s="99"/>
      <c r="AT88" s="99"/>
      <c r="AU88" s="99"/>
      <c r="AV88" s="99"/>
      <c r="AW88" s="104"/>
      <c r="AX88" s="105"/>
    </row>
    <row r="89" spans="1:50" s="106" customFormat="1" ht="15" x14ac:dyDescent="0.25">
      <c r="A89" s="99"/>
      <c r="B89" s="99"/>
      <c r="C89" s="99"/>
      <c r="D89" s="99"/>
      <c r="E89" s="99"/>
      <c r="F89" s="99"/>
      <c r="G89" s="99"/>
      <c r="H89" s="99"/>
      <c r="I89" s="99"/>
      <c r="J89" s="99"/>
      <c r="K89" s="99"/>
      <c r="L89" s="99"/>
      <c r="M89" s="100"/>
      <c r="N89" s="99"/>
      <c r="O89" s="99"/>
      <c r="P89" s="99"/>
      <c r="Q89" s="99"/>
      <c r="R89" s="99"/>
      <c r="S89" s="99"/>
      <c r="T89" s="99"/>
      <c r="U89" s="101"/>
      <c r="V89" s="102"/>
      <c r="W89" s="102"/>
      <c r="X89" s="99"/>
      <c r="Y89" s="99"/>
      <c r="Z89" s="99"/>
      <c r="AA89" s="99"/>
      <c r="AB89" s="99"/>
      <c r="AC89" s="103"/>
      <c r="AD89" s="101"/>
      <c r="AE89" s="101"/>
      <c r="AF89" s="99"/>
      <c r="AG89" s="99"/>
      <c r="AH89" s="99"/>
      <c r="AI89" s="99"/>
      <c r="AJ89" s="99"/>
      <c r="AK89" s="99"/>
      <c r="AL89" s="99"/>
      <c r="AM89" s="99"/>
      <c r="AN89" s="99"/>
      <c r="AO89" s="99"/>
      <c r="AP89" s="99"/>
      <c r="AQ89" s="99"/>
      <c r="AR89" s="99"/>
      <c r="AS89" s="99"/>
      <c r="AT89" s="99"/>
      <c r="AU89" s="99"/>
      <c r="AV89" s="99"/>
      <c r="AW89" s="104"/>
      <c r="AX89" s="105"/>
    </row>
    <row r="90" spans="1:50" s="106" customFormat="1" ht="15" x14ac:dyDescent="0.25">
      <c r="A90" s="99"/>
      <c r="B90" s="99"/>
      <c r="C90" s="99"/>
      <c r="D90" s="99"/>
      <c r="E90" s="99"/>
      <c r="F90" s="99"/>
      <c r="G90" s="99"/>
      <c r="H90" s="99"/>
      <c r="I90" s="99"/>
      <c r="J90" s="99"/>
      <c r="K90" s="99"/>
      <c r="L90" s="99"/>
      <c r="M90" s="100"/>
      <c r="N90" s="99"/>
      <c r="O90" s="99"/>
      <c r="P90" s="99"/>
      <c r="Q90" s="99"/>
      <c r="R90" s="99"/>
      <c r="S90" s="99"/>
      <c r="T90" s="99"/>
      <c r="U90" s="101"/>
      <c r="V90" s="102"/>
      <c r="W90" s="102"/>
      <c r="X90" s="99"/>
      <c r="Y90" s="99"/>
      <c r="Z90" s="99"/>
      <c r="AA90" s="99"/>
      <c r="AB90" s="99"/>
      <c r="AC90" s="103"/>
      <c r="AD90" s="101"/>
      <c r="AE90" s="101"/>
      <c r="AF90" s="99"/>
      <c r="AG90" s="99"/>
      <c r="AH90" s="99"/>
      <c r="AI90" s="99"/>
      <c r="AJ90" s="99"/>
      <c r="AK90" s="99"/>
      <c r="AL90" s="99"/>
      <c r="AM90" s="99"/>
      <c r="AN90" s="99"/>
      <c r="AO90" s="99"/>
      <c r="AP90" s="99"/>
      <c r="AQ90" s="99"/>
      <c r="AR90" s="99"/>
      <c r="AS90" s="99"/>
      <c r="AT90" s="99"/>
      <c r="AU90" s="99"/>
      <c r="AV90" s="99"/>
      <c r="AW90" s="104"/>
      <c r="AX90" s="105"/>
    </row>
    <row r="91" spans="1:50" s="106" customFormat="1" ht="15" x14ac:dyDescent="0.25">
      <c r="A91" s="99"/>
      <c r="B91" s="99"/>
      <c r="C91" s="99"/>
      <c r="D91" s="99"/>
      <c r="E91" s="99"/>
      <c r="F91" s="99"/>
      <c r="G91" s="99"/>
      <c r="H91" s="99"/>
      <c r="I91" s="99"/>
      <c r="J91" s="99"/>
      <c r="K91" s="99"/>
      <c r="L91" s="99"/>
      <c r="M91" s="100"/>
      <c r="N91" s="99"/>
      <c r="O91" s="99"/>
      <c r="P91" s="99"/>
      <c r="Q91" s="99"/>
      <c r="R91" s="99"/>
      <c r="S91" s="99"/>
      <c r="T91" s="99"/>
      <c r="U91" s="101"/>
      <c r="V91" s="102"/>
      <c r="W91" s="102"/>
      <c r="X91" s="99"/>
      <c r="Y91" s="99"/>
      <c r="Z91" s="99"/>
      <c r="AA91" s="99"/>
      <c r="AB91" s="99"/>
      <c r="AC91" s="103"/>
      <c r="AD91" s="101"/>
      <c r="AE91" s="101"/>
      <c r="AF91" s="99"/>
      <c r="AG91" s="99"/>
      <c r="AH91" s="99"/>
      <c r="AI91" s="99"/>
      <c r="AJ91" s="99"/>
      <c r="AK91" s="99"/>
      <c r="AL91" s="99"/>
      <c r="AM91" s="99"/>
      <c r="AN91" s="99"/>
      <c r="AO91" s="99"/>
      <c r="AP91" s="99"/>
      <c r="AQ91" s="99"/>
      <c r="AR91" s="99"/>
      <c r="AS91" s="99"/>
      <c r="AT91" s="99"/>
      <c r="AU91" s="99"/>
      <c r="AV91" s="99"/>
      <c r="AW91" s="104"/>
      <c r="AX91" s="105"/>
    </row>
    <row r="92" spans="1:50" s="106" customFormat="1" ht="15" x14ac:dyDescent="0.25">
      <c r="A92" s="99"/>
      <c r="B92" s="99"/>
      <c r="C92" s="99"/>
      <c r="D92" s="99"/>
      <c r="E92" s="99"/>
      <c r="F92" s="99"/>
      <c r="G92" s="99"/>
      <c r="H92" s="99"/>
      <c r="I92" s="99"/>
      <c r="J92" s="99"/>
      <c r="K92" s="99"/>
      <c r="L92" s="99"/>
      <c r="M92" s="100"/>
      <c r="N92" s="99"/>
      <c r="O92" s="99"/>
      <c r="P92" s="99"/>
      <c r="Q92" s="99"/>
      <c r="R92" s="99"/>
      <c r="S92" s="99"/>
      <c r="T92" s="99"/>
      <c r="U92" s="101"/>
      <c r="V92" s="102"/>
      <c r="W92" s="102"/>
      <c r="X92" s="99"/>
      <c r="Y92" s="99"/>
      <c r="Z92" s="99"/>
      <c r="AA92" s="99"/>
      <c r="AB92" s="99"/>
      <c r="AC92" s="103"/>
      <c r="AD92" s="101"/>
      <c r="AE92" s="101"/>
      <c r="AF92" s="99"/>
      <c r="AG92" s="99"/>
      <c r="AH92" s="99"/>
      <c r="AI92" s="99"/>
      <c r="AJ92" s="99"/>
      <c r="AK92" s="99"/>
      <c r="AL92" s="99"/>
      <c r="AM92" s="99"/>
      <c r="AN92" s="99"/>
      <c r="AO92" s="99"/>
      <c r="AP92" s="99"/>
      <c r="AQ92" s="99"/>
      <c r="AR92" s="99"/>
      <c r="AS92" s="99"/>
      <c r="AT92" s="99"/>
      <c r="AU92" s="99"/>
      <c r="AV92" s="99"/>
      <c r="AW92" s="104"/>
      <c r="AX92" s="105"/>
    </row>
    <row r="93" spans="1:50" s="106" customFormat="1" ht="15" x14ac:dyDescent="0.25">
      <c r="A93" s="99"/>
      <c r="B93" s="99"/>
      <c r="C93" s="99"/>
      <c r="D93" s="99"/>
      <c r="E93" s="99"/>
      <c r="F93" s="99"/>
      <c r="G93" s="99"/>
      <c r="H93" s="99"/>
      <c r="I93" s="99"/>
      <c r="J93" s="99"/>
      <c r="K93" s="99"/>
      <c r="L93" s="99"/>
      <c r="M93" s="100"/>
      <c r="N93" s="99"/>
      <c r="O93" s="99"/>
      <c r="P93" s="99"/>
      <c r="Q93" s="99"/>
      <c r="R93" s="99"/>
      <c r="S93" s="99"/>
      <c r="T93" s="99"/>
      <c r="U93" s="101"/>
      <c r="V93" s="102"/>
      <c r="W93" s="102"/>
      <c r="X93" s="99"/>
      <c r="Y93" s="99"/>
      <c r="Z93" s="99"/>
      <c r="AA93" s="99"/>
      <c r="AB93" s="99"/>
      <c r="AC93" s="103"/>
      <c r="AD93" s="101"/>
      <c r="AE93" s="101"/>
      <c r="AF93" s="99"/>
      <c r="AG93" s="99"/>
      <c r="AH93" s="99"/>
      <c r="AI93" s="99"/>
      <c r="AJ93" s="99"/>
      <c r="AK93" s="99"/>
      <c r="AL93" s="99"/>
      <c r="AM93" s="99"/>
      <c r="AN93" s="99"/>
      <c r="AO93" s="99"/>
      <c r="AP93" s="99"/>
      <c r="AQ93" s="99"/>
      <c r="AR93" s="99"/>
      <c r="AS93" s="99"/>
      <c r="AT93" s="99"/>
      <c r="AU93" s="99"/>
      <c r="AV93" s="99"/>
      <c r="AW93" s="104"/>
      <c r="AX93" s="105"/>
    </row>
    <row r="94" spans="1:50" s="106" customFormat="1" ht="15" x14ac:dyDescent="0.25">
      <c r="A94" s="99"/>
      <c r="B94" s="99"/>
      <c r="C94" s="99"/>
      <c r="D94" s="99"/>
      <c r="E94" s="99"/>
      <c r="F94" s="99"/>
      <c r="G94" s="99"/>
      <c r="H94" s="99"/>
      <c r="I94" s="99"/>
      <c r="J94" s="99"/>
      <c r="K94" s="99"/>
      <c r="L94" s="99"/>
      <c r="M94" s="100"/>
      <c r="N94" s="99"/>
      <c r="O94" s="99"/>
      <c r="P94" s="99"/>
      <c r="Q94" s="99"/>
      <c r="R94" s="99"/>
      <c r="S94" s="99"/>
      <c r="T94" s="99"/>
      <c r="U94" s="101"/>
      <c r="V94" s="102"/>
      <c r="W94" s="102"/>
      <c r="X94" s="99"/>
      <c r="Y94" s="99"/>
      <c r="Z94" s="99"/>
      <c r="AA94" s="99"/>
      <c r="AB94" s="99"/>
      <c r="AC94" s="103"/>
      <c r="AD94" s="101"/>
      <c r="AE94" s="101"/>
      <c r="AF94" s="99"/>
      <c r="AG94" s="99"/>
      <c r="AH94" s="99"/>
      <c r="AI94" s="99"/>
      <c r="AJ94" s="99"/>
      <c r="AK94" s="99"/>
      <c r="AL94" s="99"/>
      <c r="AM94" s="99"/>
      <c r="AN94" s="99"/>
      <c r="AO94" s="99"/>
      <c r="AP94" s="99"/>
      <c r="AQ94" s="99"/>
      <c r="AR94" s="99"/>
      <c r="AS94" s="99"/>
      <c r="AT94" s="99"/>
      <c r="AU94" s="99"/>
      <c r="AV94" s="99"/>
      <c r="AW94" s="104"/>
      <c r="AX94" s="105"/>
    </row>
    <row r="95" spans="1:50" s="106" customFormat="1" ht="15" x14ac:dyDescent="0.25">
      <c r="A95" s="99"/>
      <c r="B95" s="99"/>
      <c r="C95" s="99"/>
      <c r="D95" s="99"/>
      <c r="E95" s="99"/>
      <c r="F95" s="99"/>
      <c r="G95" s="99"/>
      <c r="H95" s="99"/>
      <c r="I95" s="99"/>
      <c r="J95" s="99"/>
      <c r="K95" s="99"/>
      <c r="L95" s="99"/>
      <c r="M95" s="100"/>
      <c r="N95" s="99"/>
      <c r="O95" s="99"/>
      <c r="P95" s="99"/>
      <c r="Q95" s="99"/>
      <c r="R95" s="99"/>
      <c r="S95" s="99"/>
      <c r="T95" s="99"/>
      <c r="U95" s="101"/>
      <c r="V95" s="102"/>
      <c r="W95" s="102"/>
      <c r="X95" s="99"/>
      <c r="Y95" s="99"/>
      <c r="Z95" s="99"/>
      <c r="AA95" s="99"/>
      <c r="AB95" s="99"/>
      <c r="AC95" s="103"/>
      <c r="AD95" s="101"/>
      <c r="AE95" s="101"/>
      <c r="AF95" s="99"/>
      <c r="AG95" s="99"/>
      <c r="AH95" s="99"/>
      <c r="AI95" s="99"/>
      <c r="AJ95" s="99"/>
      <c r="AK95" s="99"/>
      <c r="AL95" s="99"/>
      <c r="AM95" s="99"/>
      <c r="AN95" s="99"/>
      <c r="AO95" s="99"/>
      <c r="AP95" s="99"/>
      <c r="AQ95" s="99"/>
      <c r="AR95" s="99"/>
      <c r="AS95" s="99"/>
      <c r="AT95" s="99"/>
      <c r="AU95" s="99"/>
      <c r="AV95" s="99"/>
      <c r="AW95" s="104"/>
      <c r="AX95" s="105"/>
    </row>
    <row r="96" spans="1:50" s="34" customFormat="1" x14ac:dyDescent="0.2">
      <c r="F96" s="107"/>
      <c r="G96" s="107"/>
      <c r="R96" s="108"/>
      <c r="S96" s="108"/>
    </row>
    <row r="97" spans="1:30" s="54" customFormat="1" x14ac:dyDescent="0.2">
      <c r="A97" s="197" t="s">
        <v>347</v>
      </c>
      <c r="B97" s="197"/>
      <c r="C97" s="197"/>
      <c r="D97" s="197"/>
      <c r="E97" s="197"/>
      <c r="F97" s="55"/>
      <c r="G97" s="55"/>
      <c r="H97" s="56"/>
      <c r="L97" s="56"/>
      <c r="M97" s="56"/>
      <c r="N97" s="55"/>
      <c r="O97" s="55"/>
      <c r="P97" s="55"/>
      <c r="Q97" s="56"/>
      <c r="AC97" s="56"/>
      <c r="AD97" s="56"/>
    </row>
    <row r="98" spans="1:30" s="54" customFormat="1" x14ac:dyDescent="0.2">
      <c r="A98" s="57" t="s">
        <v>349</v>
      </c>
    </row>
    <row r="99" spans="1:30" s="54" customFormat="1" x14ac:dyDescent="0.2">
      <c r="A99" s="57" t="s">
        <v>350</v>
      </c>
    </row>
    <row r="100" spans="1:30" s="54" customFormat="1" x14ac:dyDescent="0.2">
      <c r="A100" s="58" t="s">
        <v>348</v>
      </c>
      <c r="B100" s="58"/>
      <c r="C100" s="58"/>
      <c r="D100" s="58"/>
      <c r="E100" s="58"/>
      <c r="F100" s="55"/>
      <c r="G100" s="55"/>
      <c r="H100" s="56"/>
      <c r="L100" s="56"/>
      <c r="M100" s="56"/>
      <c r="N100" s="55"/>
      <c r="O100" s="55"/>
      <c r="P100" s="55"/>
      <c r="Q100" s="56"/>
      <c r="AC100" s="56"/>
      <c r="AD100" s="56"/>
    </row>
  </sheetData>
  <autoFilter ref="A2:AW31">
    <filterColumn colId="1">
      <filters>
        <filter val="ADQUISICIONES"/>
      </filters>
    </filterColumn>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5" showButton="0"/>
    <filterColumn colId="36" showButton="0"/>
    <filterColumn colId="37"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autoFilter>
  <mergeCells count="342">
    <mergeCell ref="A34:E34"/>
    <mergeCell ref="AS20:AS22"/>
    <mergeCell ref="AT20:AT22"/>
    <mergeCell ref="AU20:AU22"/>
    <mergeCell ref="AV20:AV22"/>
    <mergeCell ref="AW20:AW22"/>
    <mergeCell ref="AN20:AN22"/>
    <mergeCell ref="AO20:AO22"/>
    <mergeCell ref="AP20:AP22"/>
    <mergeCell ref="AQ20:AQ22"/>
    <mergeCell ref="AR20:AR22"/>
    <mergeCell ref="AI20:AI22"/>
    <mergeCell ref="AJ20:AJ22"/>
    <mergeCell ref="AK20:AK22"/>
    <mergeCell ref="AL20:AL22"/>
    <mergeCell ref="AM20:AM22"/>
    <mergeCell ref="AD20:AD22"/>
    <mergeCell ref="AE20:AE22"/>
    <mergeCell ref="AF20:AF22"/>
    <mergeCell ref="AG20:AG22"/>
    <mergeCell ref="AH20:AH22"/>
    <mergeCell ref="Y20:Y22"/>
    <mergeCell ref="Z20:Z22"/>
    <mergeCell ref="AA20:AA22"/>
    <mergeCell ref="AB20:AB22"/>
    <mergeCell ref="AC20:AC22"/>
    <mergeCell ref="T20:T22"/>
    <mergeCell ref="U20:U22"/>
    <mergeCell ref="V20:V22"/>
    <mergeCell ref="W20:W22"/>
    <mergeCell ref="X20:X22"/>
    <mergeCell ref="O20:O22"/>
    <mergeCell ref="P20:P22"/>
    <mergeCell ref="Q20:Q22"/>
    <mergeCell ref="R20:R22"/>
    <mergeCell ref="S20:S22"/>
    <mergeCell ref="AT13:AT15"/>
    <mergeCell ref="AU13:AU15"/>
    <mergeCell ref="AV13:AV15"/>
    <mergeCell ref="AW13:AW15"/>
    <mergeCell ref="AW16:AW19"/>
    <mergeCell ref="AR16:AR19"/>
    <mergeCell ref="AS16:AS19"/>
    <mergeCell ref="AT16:AT19"/>
    <mergeCell ref="AU16:AU19"/>
    <mergeCell ref="AL16:AL19"/>
    <mergeCell ref="AM16:AM19"/>
    <mergeCell ref="AN16:AN19"/>
    <mergeCell ref="AO16:AO19"/>
    <mergeCell ref="AP16:AP19"/>
    <mergeCell ref="AG16:AG19"/>
    <mergeCell ref="AH16:AH19"/>
    <mergeCell ref="AI16:AI19"/>
    <mergeCell ref="AJ16:AJ19"/>
    <mergeCell ref="AK16:AK19"/>
    <mergeCell ref="A20:A22"/>
    <mergeCell ref="B20:B22"/>
    <mergeCell ref="C20:C22"/>
    <mergeCell ref="D20:D22"/>
    <mergeCell ref="E20:E22"/>
    <mergeCell ref="F20:F22"/>
    <mergeCell ref="G20:G22"/>
    <mergeCell ref="H20:H22"/>
    <mergeCell ref="I20:I22"/>
    <mergeCell ref="J20:J22"/>
    <mergeCell ref="K20:K22"/>
    <mergeCell ref="N20:N22"/>
    <mergeCell ref="AO13:AO15"/>
    <mergeCell ref="AP13:AP15"/>
    <mergeCell ref="AQ13:AQ15"/>
    <mergeCell ref="AR13:AR15"/>
    <mergeCell ref="AS13:AS15"/>
    <mergeCell ref="AV16:AV19"/>
    <mergeCell ref="AG13:AG15"/>
    <mergeCell ref="AA13:AA15"/>
    <mergeCell ref="AB13:AB15"/>
    <mergeCell ref="AC13:AC15"/>
    <mergeCell ref="AD13:AD15"/>
    <mergeCell ref="AE13:AE15"/>
    <mergeCell ref="AF13:AF15"/>
    <mergeCell ref="AH13:AH15"/>
    <mergeCell ref="AI13:AI15"/>
    <mergeCell ref="AJ13:AJ15"/>
    <mergeCell ref="AK13:AK15"/>
    <mergeCell ref="AL13:AL15"/>
    <mergeCell ref="AM13:AM15"/>
    <mergeCell ref="AN13:AN15"/>
    <mergeCell ref="AQ16:AQ19"/>
    <mergeCell ref="AB16:AB19"/>
    <mergeCell ref="AC16:AC19"/>
    <mergeCell ref="AD16:AD19"/>
    <mergeCell ref="AE16:AE19"/>
    <mergeCell ref="AF16:AF19"/>
    <mergeCell ref="W16:W19"/>
    <mergeCell ref="X16:X19"/>
    <mergeCell ref="Y16:Y19"/>
    <mergeCell ref="Z16:Z19"/>
    <mergeCell ref="AA16:AA19"/>
    <mergeCell ref="R16:R19"/>
    <mergeCell ref="S16:S19"/>
    <mergeCell ref="T16:T19"/>
    <mergeCell ref="U16:U19"/>
    <mergeCell ref="V16:V19"/>
    <mergeCell ref="K16:K19"/>
    <mergeCell ref="N16:N19"/>
    <mergeCell ref="O16:O19"/>
    <mergeCell ref="P16:P19"/>
    <mergeCell ref="Q16:Q19"/>
    <mergeCell ref="F16:F19"/>
    <mergeCell ref="G16:G19"/>
    <mergeCell ref="H16:H19"/>
    <mergeCell ref="I16:I19"/>
    <mergeCell ref="J16:J19"/>
    <mergeCell ref="A16:A19"/>
    <mergeCell ref="B16:B19"/>
    <mergeCell ref="C16:C19"/>
    <mergeCell ref="D16:D19"/>
    <mergeCell ref="E16:E19"/>
    <mergeCell ref="Y3:Y5"/>
    <mergeCell ref="Z3:Z5"/>
    <mergeCell ref="AA3:AA5"/>
    <mergeCell ref="AB3:AB5"/>
    <mergeCell ref="AC3:AC5"/>
    <mergeCell ref="AD3:AE3"/>
    <mergeCell ref="AF3:AF5"/>
    <mergeCell ref="AG3:AG5"/>
    <mergeCell ref="AH3:AH5"/>
    <mergeCell ref="A97:E97"/>
    <mergeCell ref="X2:AC2"/>
    <mergeCell ref="AD2:AI2"/>
    <mergeCell ref="A13:A15"/>
    <mergeCell ref="B13:B15"/>
    <mergeCell ref="C13:C15"/>
    <mergeCell ref="D13:D15"/>
    <mergeCell ref="E13:E15"/>
    <mergeCell ref="Q13:Q15"/>
    <mergeCell ref="N13:N15"/>
    <mergeCell ref="O13:O15"/>
    <mergeCell ref="P13:P15"/>
    <mergeCell ref="F13:F15"/>
    <mergeCell ref="G13:G15"/>
    <mergeCell ref="H13:H15"/>
    <mergeCell ref="W13:W15"/>
    <mergeCell ref="X13:X15"/>
    <mergeCell ref="Y13:Y15"/>
    <mergeCell ref="U3:U5"/>
    <mergeCell ref="AI3:AI5"/>
    <mergeCell ref="AD4:AD5"/>
    <mergeCell ref="AE4:AE5"/>
    <mergeCell ref="W3:W5"/>
    <mergeCell ref="X3:X5"/>
    <mergeCell ref="A2:A5"/>
    <mergeCell ref="B2:B5"/>
    <mergeCell ref="C2:H2"/>
    <mergeCell ref="I2:Q2"/>
    <mergeCell ref="R2:W2"/>
    <mergeCell ref="C3:C5"/>
    <mergeCell ref="D3:D5"/>
    <mergeCell ref="E3:E5"/>
    <mergeCell ref="F3:F5"/>
    <mergeCell ref="G3:G5"/>
    <mergeCell ref="T3:T5"/>
    <mergeCell ref="I4:K4"/>
    <mergeCell ref="L4:L5"/>
    <mergeCell ref="M4:M5"/>
    <mergeCell ref="N4:P4"/>
    <mergeCell ref="Q4:Q5"/>
    <mergeCell ref="H3:H5"/>
    <mergeCell ref="I3:Q3"/>
    <mergeCell ref="R3:R5"/>
    <mergeCell ref="S3:S5"/>
    <mergeCell ref="Z13:Z15"/>
    <mergeCell ref="R13:R15"/>
    <mergeCell ref="S13:S15"/>
    <mergeCell ref="T13:T15"/>
    <mergeCell ref="U13:U15"/>
    <mergeCell ref="V13:V15"/>
    <mergeCell ref="AJ2:AM2"/>
    <mergeCell ref="AN2:AW2"/>
    <mergeCell ref="V3:V5"/>
    <mergeCell ref="AW3:AW5"/>
    <mergeCell ref="AR3:AR5"/>
    <mergeCell ref="AJ4:AJ5"/>
    <mergeCell ref="AK4:AK5"/>
    <mergeCell ref="AL4:AL5"/>
    <mergeCell ref="AM4:AM5"/>
    <mergeCell ref="AJ3:AM3"/>
    <mergeCell ref="AN3:AN5"/>
    <mergeCell ref="AO3:AO5"/>
    <mergeCell ref="AP3:AP5"/>
    <mergeCell ref="AQ3:AQ5"/>
    <mergeCell ref="AS3:AS5"/>
    <mergeCell ref="AT3:AT5"/>
    <mergeCell ref="AU3:AU5"/>
    <mergeCell ref="AV3:AV5"/>
    <mergeCell ref="A23:A25"/>
    <mergeCell ref="B23:B25"/>
    <mergeCell ref="C23:C25"/>
    <mergeCell ref="D23:D25"/>
    <mergeCell ref="E23:E25"/>
    <mergeCell ref="F23:F25"/>
    <mergeCell ref="G23:G25"/>
    <mergeCell ref="H23:H25"/>
    <mergeCell ref="I23:I25"/>
    <mergeCell ref="J23:J25"/>
    <mergeCell ref="K23:K25"/>
    <mergeCell ref="N23:N25"/>
    <mergeCell ref="O23:O25"/>
    <mergeCell ref="P23:P25"/>
    <mergeCell ref="Q23:Q25"/>
    <mergeCell ref="R23:R25"/>
    <mergeCell ref="S23:S25"/>
    <mergeCell ref="T23:T25"/>
    <mergeCell ref="M23:M25"/>
    <mergeCell ref="U23:U25"/>
    <mergeCell ref="V23:V25"/>
    <mergeCell ref="W23:W25"/>
    <mergeCell ref="X23:X25"/>
    <mergeCell ref="Y23:Y25"/>
    <mergeCell ref="Z23:Z25"/>
    <mergeCell ref="AA23:AA25"/>
    <mergeCell ref="AB23:AB25"/>
    <mergeCell ref="AC23:AC25"/>
    <mergeCell ref="AD23:AD25"/>
    <mergeCell ref="AE23:AE25"/>
    <mergeCell ref="AF23:AF25"/>
    <mergeCell ref="AG23:AG25"/>
    <mergeCell ref="AH23:AH25"/>
    <mergeCell ref="AI23:AI25"/>
    <mergeCell ref="AJ23:AJ25"/>
    <mergeCell ref="AK23:AK25"/>
    <mergeCell ref="AL23:AL25"/>
    <mergeCell ref="AM23:AM25"/>
    <mergeCell ref="AN23:AN25"/>
    <mergeCell ref="AO23:AO25"/>
    <mergeCell ref="AP23:AP25"/>
    <mergeCell ref="AQ23:AQ25"/>
    <mergeCell ref="AR23:AR25"/>
    <mergeCell ref="AS23:AS25"/>
    <mergeCell ref="AT23:AT25"/>
    <mergeCell ref="AU23:AU25"/>
    <mergeCell ref="AV23:AV25"/>
    <mergeCell ref="AW23:AW25"/>
    <mergeCell ref="A26:A28"/>
    <mergeCell ref="B26:B28"/>
    <mergeCell ref="C26:C28"/>
    <mergeCell ref="D26:D28"/>
    <mergeCell ref="E26:E28"/>
    <mergeCell ref="F26:F28"/>
    <mergeCell ref="G26:G28"/>
    <mergeCell ref="H26:H28"/>
    <mergeCell ref="I26:I28"/>
    <mergeCell ref="J26:J28"/>
    <mergeCell ref="K26:K28"/>
    <mergeCell ref="N26:N28"/>
    <mergeCell ref="O26:O28"/>
    <mergeCell ref="P26:P28"/>
    <mergeCell ref="Q26:Q28"/>
    <mergeCell ref="R26:R28"/>
    <mergeCell ref="S26:S28"/>
    <mergeCell ref="T26:T28"/>
    <mergeCell ref="U26:U28"/>
    <mergeCell ref="V26:V28"/>
    <mergeCell ref="W26:W28"/>
    <mergeCell ref="X26:X28"/>
    <mergeCell ref="Y26:Y28"/>
    <mergeCell ref="Z26:Z28"/>
    <mergeCell ref="AA26:AA28"/>
    <mergeCell ref="AB26:AB28"/>
    <mergeCell ref="AC26:AC28"/>
    <mergeCell ref="AD26:AD28"/>
    <mergeCell ref="AE26:AE28"/>
    <mergeCell ref="AF26:AF28"/>
    <mergeCell ref="AG26:AG28"/>
    <mergeCell ref="AH26:AH28"/>
    <mergeCell ref="AI26:AI28"/>
    <mergeCell ref="AJ26:AJ28"/>
    <mergeCell ref="AK26:AK28"/>
    <mergeCell ref="AL26:AL28"/>
    <mergeCell ref="AM26:AM28"/>
    <mergeCell ref="AN26:AN28"/>
    <mergeCell ref="AO26:AO28"/>
    <mergeCell ref="AP26:AP28"/>
    <mergeCell ref="AQ26:AQ28"/>
    <mergeCell ref="AR26:AR28"/>
    <mergeCell ref="AS26:AS28"/>
    <mergeCell ref="AT26:AT28"/>
    <mergeCell ref="AU26:AU28"/>
    <mergeCell ref="AV26:AV28"/>
    <mergeCell ref="AW26:AW28"/>
    <mergeCell ref="A29:A31"/>
    <mergeCell ref="B29:B31"/>
    <mergeCell ref="C29:C31"/>
    <mergeCell ref="D29:D31"/>
    <mergeCell ref="E29:E31"/>
    <mergeCell ref="F29:F31"/>
    <mergeCell ref="G29:G31"/>
    <mergeCell ref="H29:H31"/>
    <mergeCell ref="I29:I31"/>
    <mergeCell ref="J29:J31"/>
    <mergeCell ref="K29:K31"/>
    <mergeCell ref="N29:N31"/>
    <mergeCell ref="O29:O31"/>
    <mergeCell ref="P29:P31"/>
    <mergeCell ref="Q29:Q31"/>
    <mergeCell ref="R29:R31"/>
    <mergeCell ref="S29:S31"/>
    <mergeCell ref="AJ29:AJ31"/>
    <mergeCell ref="AK29:AK31"/>
    <mergeCell ref="T29:T31"/>
    <mergeCell ref="U29:U31"/>
    <mergeCell ref="V29:V31"/>
    <mergeCell ref="W29:W31"/>
    <mergeCell ref="X29:X31"/>
    <mergeCell ref="Y29:Y31"/>
    <mergeCell ref="Z29:Z31"/>
    <mergeCell ref="AA29:AA31"/>
    <mergeCell ref="AB29:AB31"/>
    <mergeCell ref="M26:M28"/>
    <mergeCell ref="M29:M31"/>
    <mergeCell ref="L23:L25"/>
    <mergeCell ref="L26:L28"/>
    <mergeCell ref="L29:L31"/>
    <mergeCell ref="AU29:AU31"/>
    <mergeCell ref="AV29:AV31"/>
    <mergeCell ref="AW29:AW31"/>
    <mergeCell ref="AL29:AL31"/>
    <mergeCell ref="AM29:AM31"/>
    <mergeCell ref="AN29:AN31"/>
    <mergeCell ref="AO29:AO31"/>
    <mergeCell ref="AP29:AP31"/>
    <mergeCell ref="AQ29:AQ31"/>
    <mergeCell ref="AR29:AR31"/>
    <mergeCell ref="AS29:AS31"/>
    <mergeCell ref="AT29:AT31"/>
    <mergeCell ref="AC29:AC31"/>
    <mergeCell ref="AD29:AD31"/>
    <mergeCell ref="AE29:AE31"/>
    <mergeCell ref="AF29:AF31"/>
    <mergeCell ref="AG29:AG31"/>
    <mergeCell ref="AH29:AH31"/>
    <mergeCell ref="AI29:AI31"/>
  </mergeCells>
  <hyperlinks>
    <hyperlink ref="E12" r:id="rId1"/>
    <hyperlink ref="AF12" r:id="rId2"/>
    <hyperlink ref="E13" r:id="rId3"/>
    <hyperlink ref="AF13" r:id="rId4"/>
    <hyperlink ref="AW6" r:id="rId5"/>
    <hyperlink ref="AW7" r:id="rId6"/>
    <hyperlink ref="AW8" r:id="rId7"/>
    <hyperlink ref="AW9" r:id="rId8"/>
    <hyperlink ref="AW10" r:id="rId9"/>
    <hyperlink ref="E10" r:id="rId10"/>
    <hyperlink ref="E11" r:id="rId11"/>
    <hyperlink ref="AW11" r:id="rId12"/>
    <hyperlink ref="E6" r:id="rId13"/>
    <hyperlink ref="E7" r:id="rId14"/>
    <hyperlink ref="E8" r:id="rId15"/>
    <hyperlink ref="E9" r:id="rId16"/>
    <hyperlink ref="AW12" r:id="rId17"/>
    <hyperlink ref="AW13:AW15" r:id="rId18" display="PDF"/>
    <hyperlink ref="AW16:AW19" r:id="rId19" display="PDF"/>
    <hyperlink ref="AW20:AW22" r:id="rId20" display="PDF"/>
    <hyperlink ref="G23:G25" r:id="rId21" display="http://www.japami.gob.mx/transparencia/LGT/28_Licitaciones/ATRIBUTOS/2%20-%20ACTA%20DE%20CONSEJO%201%202016%20ORDINARIA%20OK.pdf"/>
    <hyperlink ref="G26:G28" r:id="rId22" display="http://www.japami.gob.mx/transparencia/LGT/28_Licitaciones/ATRIBUTOS/2%20-%20ACTA%20DE%20CONSEJO%201%202016%20ORDINARIA%20OK.pdf"/>
    <hyperlink ref="G29:G31" r:id="rId23" display="http://www.japami.gob.mx/transparencia/LGT/28_Licitaciones/ATRIBUTOS/2%20-%20ACTA%20DE%20CONSEJO%201%202016%20ORDINARIA%20OK.pdf"/>
    <hyperlink ref="AV23:AV25" r:id="rId24" display="PDF"/>
    <hyperlink ref="AW23:AW25" r:id="rId25" display="PDF"/>
    <hyperlink ref="AV26:AV28" r:id="rId26" display="PDF"/>
    <hyperlink ref="AW26:AW28" r:id="rId27" display="PDF"/>
    <hyperlink ref="AW29:AW31" r:id="rId28" display="PDF"/>
    <hyperlink ref="AV29:AV31" r:id="rId29" display="PDF"/>
  </hyperlinks>
  <pageMargins left="0.25" right="0.25" top="0.75" bottom="0.75" header="0.3" footer="0.3"/>
  <pageSetup scale="75" fitToHeight="0" orientation="landscape" r:id="rId30"/>
  <drawing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9"/>
  <sheetViews>
    <sheetView zoomScale="50" zoomScaleNormal="50" workbookViewId="0">
      <pane ySplit="5" topLeftCell="A6" activePane="bottomLeft" state="frozen"/>
      <selection pane="bottomLeft" activeCell="A25" sqref="A25:XFD29"/>
    </sheetView>
  </sheetViews>
  <sheetFormatPr baseColWidth="10" defaultRowHeight="11.25" x14ac:dyDescent="0.2"/>
  <cols>
    <col min="1" max="1" width="20" style="1" customWidth="1"/>
    <col min="2" max="2" width="25.28515625" style="1" customWidth="1"/>
    <col min="3" max="3" width="6.7109375" style="1" bestFit="1" customWidth="1"/>
    <col min="4" max="4" width="7" style="1" bestFit="1" customWidth="1"/>
    <col min="5" max="5" width="16.28515625" style="1" customWidth="1"/>
    <col min="6" max="6" width="16.7109375" style="1" customWidth="1"/>
    <col min="7" max="7" width="20.42578125" style="1" customWidth="1"/>
    <col min="8" max="8" width="18.5703125" style="1" customWidth="1"/>
    <col min="9" max="9" width="9.7109375" style="1" bestFit="1" customWidth="1"/>
    <col min="10" max="10" width="11.42578125" style="1" bestFit="1" customWidth="1"/>
    <col min="11" max="11" width="12.5703125" style="1" bestFit="1" customWidth="1"/>
    <col min="12" max="12" width="20.5703125" style="1" customWidth="1"/>
    <col min="13" max="13" width="16.5703125" style="1" customWidth="1"/>
    <col min="14" max="14" width="9.7109375" style="1" bestFit="1" customWidth="1"/>
    <col min="15" max="15" width="11.42578125" style="1"/>
    <col min="16" max="16" width="12.5703125" style="1" bestFit="1" customWidth="1"/>
    <col min="17" max="17" width="20.140625" style="1" customWidth="1"/>
    <col min="18" max="18" width="21.42578125" style="1" customWidth="1"/>
    <col min="19" max="19" width="15.42578125" style="1" customWidth="1"/>
    <col min="20" max="20" width="25" style="1" customWidth="1"/>
    <col min="21" max="21" width="18.28515625" style="1" bestFit="1" customWidth="1"/>
    <col min="22" max="22" width="11.5703125" style="1" bestFit="1" customWidth="1"/>
    <col min="23" max="23" width="13.42578125" style="1" bestFit="1" customWidth="1"/>
    <col min="24" max="25" width="11.42578125" style="1"/>
    <col min="26" max="26" width="15.140625" style="1" customWidth="1"/>
    <col min="27" max="27" width="19" style="1" customWidth="1"/>
    <col min="28" max="28" width="19.140625" style="1" customWidth="1"/>
    <col min="29" max="29" width="32.85546875" style="1" customWidth="1"/>
    <col min="30" max="30" width="12.28515625" style="1" bestFit="1" customWidth="1"/>
    <col min="31" max="31" width="15.85546875" style="1" customWidth="1"/>
    <col min="32" max="32" width="11.42578125" style="1"/>
    <col min="33" max="33" width="14.140625" style="1" customWidth="1"/>
    <col min="34" max="34" width="16.140625" style="1" customWidth="1"/>
    <col min="35" max="35" width="22.5703125" style="1" customWidth="1"/>
    <col min="36" max="37" width="11.42578125" style="1"/>
    <col min="38" max="38" width="31.5703125" style="1" customWidth="1"/>
    <col min="39" max="39" width="17.140625" style="1" customWidth="1"/>
    <col min="40" max="40" width="11.42578125" style="1"/>
    <col min="41" max="41" width="14" style="1" customWidth="1"/>
    <col min="42" max="42" width="14.5703125" style="1" customWidth="1"/>
    <col min="43" max="44" width="23.5703125" style="1" customWidth="1"/>
    <col min="45" max="45" width="26.85546875" style="1" customWidth="1"/>
    <col min="46" max="46" width="11.42578125" style="1"/>
    <col min="47" max="47" width="25.42578125" style="1" customWidth="1"/>
    <col min="48" max="48" width="36.42578125" style="1" customWidth="1"/>
    <col min="49" max="49" width="16.7109375" style="1" customWidth="1"/>
    <col min="50" max="51" width="11.42578125" style="1"/>
    <col min="52" max="52" width="18.140625" style="1" customWidth="1"/>
    <col min="53" max="53" width="40" style="1" customWidth="1"/>
    <col min="54" max="54" width="25.5703125" style="1" customWidth="1"/>
    <col min="55" max="55" width="26.7109375" style="1" customWidth="1"/>
    <col min="56" max="56" width="15.7109375" style="1" customWidth="1"/>
    <col min="57" max="57" width="20.85546875" style="1" customWidth="1"/>
    <col min="58" max="58" width="22" style="1" customWidth="1"/>
    <col min="59" max="59" width="29.7109375" style="1" customWidth="1"/>
    <col min="60" max="60" width="22.140625" style="1" customWidth="1"/>
    <col min="61" max="61" width="24" style="1" customWidth="1"/>
    <col min="62" max="62" width="22.140625" style="1" customWidth="1"/>
    <col min="63" max="16384" width="11.42578125" style="1"/>
  </cols>
  <sheetData>
    <row r="1" spans="1:63" ht="91.5" customHeight="1" x14ac:dyDescent="0.2">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9"/>
      <c r="AY1" s="199"/>
      <c r="AZ1" s="199"/>
      <c r="BA1" s="199"/>
      <c r="BB1" s="199"/>
      <c r="BC1" s="199"/>
      <c r="BD1" s="199"/>
      <c r="BE1" s="199"/>
      <c r="BF1" s="199"/>
      <c r="BG1" s="199"/>
      <c r="BH1" s="199"/>
      <c r="BI1" s="199"/>
      <c r="BJ1" s="199"/>
      <c r="BK1" s="199"/>
    </row>
    <row r="2" spans="1:63" s="2" customFormat="1" ht="18.75" customHeight="1" x14ac:dyDescent="0.2">
      <c r="A2" s="200" t="s">
        <v>25</v>
      </c>
      <c r="B2" s="200" t="s">
        <v>26</v>
      </c>
      <c r="C2" s="200" t="s">
        <v>27</v>
      </c>
      <c r="D2" s="200"/>
      <c r="E2" s="200"/>
      <c r="F2" s="200"/>
      <c r="G2" s="200"/>
      <c r="H2" s="200"/>
      <c r="I2" s="200" t="s">
        <v>27</v>
      </c>
      <c r="J2" s="200"/>
      <c r="K2" s="200"/>
      <c r="L2" s="200"/>
      <c r="M2" s="200"/>
      <c r="N2" s="200"/>
      <c r="O2" s="200"/>
      <c r="P2" s="200"/>
      <c r="Q2" s="200"/>
      <c r="R2" s="200" t="s">
        <v>37</v>
      </c>
      <c r="S2" s="200"/>
      <c r="T2" s="200"/>
      <c r="U2" s="200"/>
      <c r="V2" s="200"/>
      <c r="W2" s="200"/>
      <c r="X2" s="200" t="s">
        <v>37</v>
      </c>
      <c r="Y2" s="200"/>
      <c r="Z2" s="200"/>
      <c r="AA2" s="200"/>
      <c r="AB2" s="200"/>
      <c r="AC2" s="200"/>
      <c r="AD2" s="200" t="s">
        <v>27</v>
      </c>
      <c r="AE2" s="200"/>
      <c r="AF2" s="200"/>
      <c r="AG2" s="200"/>
      <c r="AH2" s="200"/>
      <c r="AI2" s="200"/>
      <c r="AJ2" s="200" t="s">
        <v>27</v>
      </c>
      <c r="AK2" s="200"/>
      <c r="AL2" s="200"/>
      <c r="AM2" s="200"/>
      <c r="AN2" s="200" t="s">
        <v>27</v>
      </c>
      <c r="AO2" s="200"/>
      <c r="AP2" s="200"/>
      <c r="AQ2" s="200"/>
      <c r="AR2" s="200"/>
      <c r="AS2" s="200"/>
      <c r="AT2" s="200"/>
      <c r="AU2" s="200"/>
      <c r="AV2" s="200"/>
      <c r="AW2" s="200"/>
    </row>
    <row r="3" spans="1:63" s="2" customFormat="1" ht="18.75" customHeight="1" x14ac:dyDescent="0.2">
      <c r="A3" s="200"/>
      <c r="B3" s="200"/>
      <c r="C3" s="200" t="s">
        <v>0</v>
      </c>
      <c r="D3" s="200" t="s">
        <v>3</v>
      </c>
      <c r="E3" s="200" t="s">
        <v>28</v>
      </c>
      <c r="F3" s="200" t="s">
        <v>29</v>
      </c>
      <c r="G3" s="200" t="s">
        <v>30</v>
      </c>
      <c r="H3" s="200" t="s">
        <v>31</v>
      </c>
      <c r="I3" s="200" t="s">
        <v>32</v>
      </c>
      <c r="J3" s="200"/>
      <c r="K3" s="200"/>
      <c r="L3" s="200"/>
      <c r="M3" s="200"/>
      <c r="N3" s="200"/>
      <c r="O3" s="200"/>
      <c r="P3" s="200"/>
      <c r="Q3" s="200"/>
      <c r="R3" s="200" t="s">
        <v>38</v>
      </c>
      <c r="S3" s="200" t="s">
        <v>5</v>
      </c>
      <c r="T3" s="200" t="s">
        <v>6</v>
      </c>
      <c r="U3" s="200" t="s">
        <v>7</v>
      </c>
      <c r="V3" s="200" t="s">
        <v>39</v>
      </c>
      <c r="W3" s="200" t="s">
        <v>40</v>
      </c>
      <c r="X3" s="200" t="s">
        <v>8</v>
      </c>
      <c r="Y3" s="200" t="s">
        <v>9</v>
      </c>
      <c r="Z3" s="200" t="s">
        <v>41</v>
      </c>
      <c r="AA3" s="200" t="s">
        <v>42</v>
      </c>
      <c r="AB3" s="200" t="s">
        <v>10</v>
      </c>
      <c r="AC3" s="200" t="s">
        <v>346</v>
      </c>
      <c r="AD3" s="200" t="s">
        <v>11</v>
      </c>
      <c r="AE3" s="200"/>
      <c r="AF3" s="200" t="s">
        <v>12</v>
      </c>
      <c r="AG3" s="200" t="s">
        <v>44</v>
      </c>
      <c r="AH3" s="200" t="s">
        <v>45</v>
      </c>
      <c r="AI3" s="200" t="s">
        <v>46</v>
      </c>
      <c r="AJ3" s="200" t="s">
        <v>13</v>
      </c>
      <c r="AK3" s="200"/>
      <c r="AL3" s="200"/>
      <c r="AM3" s="200"/>
      <c r="AN3" s="200" t="s">
        <v>49</v>
      </c>
      <c r="AO3" s="200" t="s">
        <v>18</v>
      </c>
      <c r="AP3" s="200" t="s">
        <v>19</v>
      </c>
      <c r="AQ3" s="200" t="s">
        <v>50</v>
      </c>
      <c r="AR3" s="200" t="s">
        <v>20</v>
      </c>
      <c r="AS3" s="200" t="s">
        <v>51</v>
      </c>
      <c r="AT3" s="200" t="s">
        <v>21</v>
      </c>
      <c r="AU3" s="200" t="s">
        <v>22</v>
      </c>
      <c r="AV3" s="200" t="s">
        <v>23</v>
      </c>
      <c r="AW3" s="200" t="s">
        <v>24</v>
      </c>
    </row>
    <row r="4" spans="1:63" s="2" customFormat="1" ht="45.75" customHeight="1" x14ac:dyDescent="0.2">
      <c r="A4" s="200"/>
      <c r="B4" s="200"/>
      <c r="C4" s="200"/>
      <c r="D4" s="200"/>
      <c r="E4" s="200"/>
      <c r="F4" s="200"/>
      <c r="G4" s="200"/>
      <c r="H4" s="200"/>
      <c r="I4" s="200" t="s">
        <v>33</v>
      </c>
      <c r="J4" s="200"/>
      <c r="K4" s="200"/>
      <c r="L4" s="200" t="s">
        <v>34</v>
      </c>
      <c r="M4" s="200" t="s">
        <v>35</v>
      </c>
      <c r="N4" s="200" t="s">
        <v>36</v>
      </c>
      <c r="O4" s="200"/>
      <c r="P4" s="200"/>
      <c r="Q4" s="200" t="s">
        <v>34</v>
      </c>
      <c r="R4" s="200"/>
      <c r="S4" s="200"/>
      <c r="T4" s="200"/>
      <c r="U4" s="200"/>
      <c r="V4" s="200"/>
      <c r="W4" s="200"/>
      <c r="X4" s="200"/>
      <c r="Y4" s="200"/>
      <c r="Z4" s="200"/>
      <c r="AA4" s="200"/>
      <c r="AB4" s="200"/>
      <c r="AC4" s="200"/>
      <c r="AD4" s="200" t="s">
        <v>47</v>
      </c>
      <c r="AE4" s="200" t="s">
        <v>48</v>
      </c>
      <c r="AF4" s="200"/>
      <c r="AG4" s="200"/>
      <c r="AH4" s="200"/>
      <c r="AI4" s="200"/>
      <c r="AJ4" s="200" t="s">
        <v>14</v>
      </c>
      <c r="AK4" s="200" t="s">
        <v>15</v>
      </c>
      <c r="AL4" s="200" t="s">
        <v>16</v>
      </c>
      <c r="AM4" s="200" t="s">
        <v>17</v>
      </c>
      <c r="AN4" s="200"/>
      <c r="AO4" s="200"/>
      <c r="AP4" s="200"/>
      <c r="AQ4" s="200"/>
      <c r="AR4" s="200"/>
      <c r="AS4" s="200"/>
      <c r="AT4" s="200"/>
      <c r="AU4" s="200"/>
      <c r="AV4" s="200"/>
      <c r="AW4" s="200"/>
    </row>
    <row r="5" spans="1:63" s="2" customFormat="1" ht="59.25" customHeight="1" x14ac:dyDescent="0.2">
      <c r="A5" s="200"/>
      <c r="B5" s="200"/>
      <c r="C5" s="200"/>
      <c r="D5" s="200"/>
      <c r="E5" s="200"/>
      <c r="F5" s="200"/>
      <c r="G5" s="200"/>
      <c r="H5" s="200"/>
      <c r="I5" s="16" t="s">
        <v>4</v>
      </c>
      <c r="J5" s="16" t="s">
        <v>1</v>
      </c>
      <c r="K5" s="16" t="s">
        <v>2</v>
      </c>
      <c r="L5" s="200"/>
      <c r="M5" s="200"/>
      <c r="N5" s="16" t="s">
        <v>4</v>
      </c>
      <c r="O5" s="16" t="s">
        <v>1</v>
      </c>
      <c r="P5" s="16" t="s">
        <v>2</v>
      </c>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row>
    <row r="6" spans="1:63" s="11" customFormat="1" ht="45" x14ac:dyDescent="0.2">
      <c r="A6" s="59" t="s">
        <v>157</v>
      </c>
      <c r="B6" s="20" t="s">
        <v>52</v>
      </c>
      <c r="C6" s="20">
        <v>2015</v>
      </c>
      <c r="D6" s="20" t="s">
        <v>126</v>
      </c>
      <c r="E6" s="43" t="s">
        <v>127</v>
      </c>
      <c r="F6" s="59" t="s">
        <v>55</v>
      </c>
      <c r="G6" s="20" t="s">
        <v>56</v>
      </c>
      <c r="H6" s="44" t="s">
        <v>57</v>
      </c>
      <c r="I6" s="20" t="s">
        <v>58</v>
      </c>
      <c r="J6" s="20" t="s">
        <v>59</v>
      </c>
      <c r="K6" s="20" t="s">
        <v>60</v>
      </c>
      <c r="L6" s="20" t="s">
        <v>56</v>
      </c>
      <c r="M6" s="20">
        <v>183833.19</v>
      </c>
      <c r="N6" s="20" t="s">
        <v>58</v>
      </c>
      <c r="O6" s="20" t="s">
        <v>59</v>
      </c>
      <c r="P6" s="20" t="s">
        <v>60</v>
      </c>
      <c r="Q6" s="20" t="s">
        <v>56</v>
      </c>
      <c r="R6" s="59" t="s">
        <v>61</v>
      </c>
      <c r="S6" s="59" t="s">
        <v>62</v>
      </c>
      <c r="T6" s="59" t="s">
        <v>127</v>
      </c>
      <c r="U6" s="76">
        <v>42278</v>
      </c>
      <c r="V6" s="20">
        <v>158519.99</v>
      </c>
      <c r="W6" s="20">
        <v>183883.19</v>
      </c>
      <c r="X6" s="20" t="s">
        <v>128</v>
      </c>
      <c r="Y6" s="16" t="s">
        <v>63</v>
      </c>
      <c r="Z6" s="20" t="s">
        <v>56</v>
      </c>
      <c r="AA6" s="16" t="s">
        <v>64</v>
      </c>
      <c r="AB6" s="16" t="s">
        <v>115</v>
      </c>
      <c r="AC6" s="16" t="s">
        <v>106</v>
      </c>
      <c r="AD6" s="45">
        <v>42278</v>
      </c>
      <c r="AE6" s="45">
        <v>42301</v>
      </c>
      <c r="AF6" s="16" t="s">
        <v>106</v>
      </c>
      <c r="AG6" s="16" t="s">
        <v>56</v>
      </c>
      <c r="AH6" s="16" t="s">
        <v>66</v>
      </c>
      <c r="AI6" s="16" t="s">
        <v>66</v>
      </c>
      <c r="AJ6" s="20" t="s">
        <v>56</v>
      </c>
      <c r="AK6" s="20" t="s">
        <v>56</v>
      </c>
      <c r="AL6" s="20" t="s">
        <v>106</v>
      </c>
      <c r="AM6" s="20" t="s">
        <v>56</v>
      </c>
      <c r="AN6" s="20" t="s">
        <v>67</v>
      </c>
      <c r="AO6" s="20" t="s">
        <v>56</v>
      </c>
      <c r="AP6" s="20" t="s">
        <v>56</v>
      </c>
      <c r="AQ6" s="20" t="s">
        <v>56</v>
      </c>
      <c r="AR6" s="20" t="s">
        <v>56</v>
      </c>
      <c r="AS6" s="16" t="s">
        <v>61</v>
      </c>
      <c r="AT6" s="20" t="s">
        <v>56</v>
      </c>
      <c r="AU6" s="20" t="s">
        <v>56</v>
      </c>
      <c r="AV6" s="20" t="s">
        <v>56</v>
      </c>
      <c r="AW6" s="46" t="s">
        <v>68</v>
      </c>
      <c r="AX6" s="47"/>
      <c r="AY6" s="47"/>
      <c r="AZ6" s="47"/>
      <c r="BA6" s="47"/>
      <c r="BB6" s="47"/>
      <c r="BC6" s="47"/>
    </row>
    <row r="7" spans="1:63" s="47" customFormat="1" ht="56.25" customHeight="1" x14ac:dyDescent="0.2">
      <c r="A7" s="239" t="s">
        <v>157</v>
      </c>
      <c r="B7" s="239" t="s">
        <v>158</v>
      </c>
      <c r="C7" s="239">
        <v>2015</v>
      </c>
      <c r="D7" s="239" t="s">
        <v>343</v>
      </c>
      <c r="E7" s="245" t="s">
        <v>200</v>
      </c>
      <c r="F7" s="239" t="s">
        <v>161</v>
      </c>
      <c r="G7" s="254" t="s">
        <v>56</v>
      </c>
      <c r="H7" s="239" t="s">
        <v>201</v>
      </c>
      <c r="I7" s="59" t="s">
        <v>202</v>
      </c>
      <c r="J7" s="59" t="s">
        <v>203</v>
      </c>
      <c r="K7" s="59" t="s">
        <v>204</v>
      </c>
      <c r="L7" s="20" t="s">
        <v>56</v>
      </c>
      <c r="M7" s="61">
        <v>945400</v>
      </c>
      <c r="N7" s="239" t="s">
        <v>351</v>
      </c>
      <c r="O7" s="239" t="s">
        <v>351</v>
      </c>
      <c r="P7" s="239" t="s">
        <v>351</v>
      </c>
      <c r="Q7" s="239" t="s">
        <v>205</v>
      </c>
      <c r="R7" s="239" t="s">
        <v>206</v>
      </c>
      <c r="S7" s="239" t="s">
        <v>167</v>
      </c>
      <c r="T7" s="239" t="s">
        <v>200</v>
      </c>
      <c r="U7" s="257">
        <v>42338</v>
      </c>
      <c r="V7" s="248">
        <f t="shared" ref="V7" si="0">W7/1.16</f>
        <v>984000.00000000012</v>
      </c>
      <c r="W7" s="248">
        <v>1141440</v>
      </c>
      <c r="X7" s="239" t="s">
        <v>56</v>
      </c>
      <c r="Y7" s="239" t="s">
        <v>168</v>
      </c>
      <c r="Z7" s="239" t="s">
        <v>56</v>
      </c>
      <c r="AA7" s="239" t="s">
        <v>169</v>
      </c>
      <c r="AB7" s="239" t="s">
        <v>201</v>
      </c>
      <c r="AC7" s="248">
        <v>98400</v>
      </c>
      <c r="AD7" s="242">
        <v>42338</v>
      </c>
      <c r="AE7" s="242">
        <v>42387</v>
      </c>
      <c r="AF7" s="245" t="s">
        <v>129</v>
      </c>
      <c r="AG7" s="239" t="s">
        <v>56</v>
      </c>
      <c r="AH7" s="239" t="s">
        <v>170</v>
      </c>
      <c r="AI7" s="239" t="s">
        <v>171</v>
      </c>
      <c r="AJ7" s="239" t="s">
        <v>56</v>
      </c>
      <c r="AK7" s="239" t="s">
        <v>56</v>
      </c>
      <c r="AL7" s="239" t="s">
        <v>56</v>
      </c>
      <c r="AM7" s="239" t="s">
        <v>177</v>
      </c>
      <c r="AN7" s="239" t="s">
        <v>67</v>
      </c>
      <c r="AO7" s="239" t="s">
        <v>56</v>
      </c>
      <c r="AP7" s="239" t="s">
        <v>56</v>
      </c>
      <c r="AQ7" s="239" t="s">
        <v>56</v>
      </c>
      <c r="AR7" s="239" t="s">
        <v>56</v>
      </c>
      <c r="AS7" s="239" t="s">
        <v>56</v>
      </c>
      <c r="AT7" s="239" t="s">
        <v>56</v>
      </c>
      <c r="AU7" s="239" t="s">
        <v>56</v>
      </c>
      <c r="AV7" s="239" t="s">
        <v>56</v>
      </c>
      <c r="AW7" s="210" t="s">
        <v>129</v>
      </c>
      <c r="AX7" s="15"/>
    </row>
    <row r="8" spans="1:63" s="14" customFormat="1" x14ac:dyDescent="0.2">
      <c r="A8" s="240"/>
      <c r="B8" s="240"/>
      <c r="C8" s="240"/>
      <c r="D8" s="240"/>
      <c r="E8" s="246"/>
      <c r="F8" s="240"/>
      <c r="G8" s="255"/>
      <c r="H8" s="240"/>
      <c r="I8" s="59" t="s">
        <v>202</v>
      </c>
      <c r="J8" s="59" t="s">
        <v>203</v>
      </c>
      <c r="K8" s="59" t="s">
        <v>204</v>
      </c>
      <c r="L8" s="20" t="s">
        <v>56</v>
      </c>
      <c r="M8" s="61">
        <v>958160</v>
      </c>
      <c r="N8" s="240"/>
      <c r="O8" s="240"/>
      <c r="P8" s="240"/>
      <c r="Q8" s="240"/>
      <c r="R8" s="240"/>
      <c r="S8" s="240"/>
      <c r="T8" s="240"/>
      <c r="U8" s="258"/>
      <c r="V8" s="249"/>
      <c r="W8" s="249"/>
      <c r="X8" s="240"/>
      <c r="Y8" s="240"/>
      <c r="Z8" s="240"/>
      <c r="AA8" s="240"/>
      <c r="AB8" s="240"/>
      <c r="AC8" s="249"/>
      <c r="AD8" s="243"/>
      <c r="AE8" s="243"/>
      <c r="AF8" s="246"/>
      <c r="AG8" s="240"/>
      <c r="AH8" s="240"/>
      <c r="AI8" s="240"/>
      <c r="AJ8" s="240"/>
      <c r="AK8" s="240"/>
      <c r="AL8" s="240"/>
      <c r="AM8" s="240"/>
      <c r="AN8" s="240"/>
      <c r="AO8" s="240"/>
      <c r="AP8" s="240"/>
      <c r="AQ8" s="240"/>
      <c r="AR8" s="240"/>
      <c r="AS8" s="240"/>
      <c r="AT8" s="240"/>
      <c r="AU8" s="240"/>
      <c r="AV8" s="240"/>
      <c r="AW8" s="211"/>
      <c r="AX8" s="48"/>
    </row>
    <row r="9" spans="1:63" s="14" customFormat="1" x14ac:dyDescent="0.2">
      <c r="A9" s="240"/>
      <c r="B9" s="240"/>
      <c r="C9" s="240"/>
      <c r="D9" s="240"/>
      <c r="E9" s="246"/>
      <c r="F9" s="240"/>
      <c r="G9" s="255"/>
      <c r="H9" s="240"/>
      <c r="I9" s="59" t="s">
        <v>351</v>
      </c>
      <c r="J9" s="59" t="s">
        <v>351</v>
      </c>
      <c r="K9" s="59" t="s">
        <v>351</v>
      </c>
      <c r="L9" s="59" t="s">
        <v>207</v>
      </c>
      <c r="M9" s="61">
        <v>1102000</v>
      </c>
      <c r="N9" s="240"/>
      <c r="O9" s="240"/>
      <c r="P9" s="240"/>
      <c r="Q9" s="240"/>
      <c r="R9" s="240"/>
      <c r="S9" s="240"/>
      <c r="T9" s="240"/>
      <c r="U9" s="258"/>
      <c r="V9" s="249"/>
      <c r="W9" s="249"/>
      <c r="X9" s="240"/>
      <c r="Y9" s="240"/>
      <c r="Z9" s="240"/>
      <c r="AA9" s="240"/>
      <c r="AB9" s="240"/>
      <c r="AC9" s="249"/>
      <c r="AD9" s="243"/>
      <c r="AE9" s="243"/>
      <c r="AF9" s="246"/>
      <c r="AG9" s="240"/>
      <c r="AH9" s="240"/>
      <c r="AI9" s="240"/>
      <c r="AJ9" s="240"/>
      <c r="AK9" s="240"/>
      <c r="AL9" s="240"/>
      <c r="AM9" s="240"/>
      <c r="AN9" s="240"/>
      <c r="AO9" s="240"/>
      <c r="AP9" s="240"/>
      <c r="AQ9" s="240"/>
      <c r="AR9" s="240"/>
      <c r="AS9" s="240"/>
      <c r="AT9" s="240"/>
      <c r="AU9" s="240"/>
      <c r="AV9" s="240"/>
      <c r="AW9" s="211"/>
      <c r="AX9" s="48"/>
    </row>
    <row r="10" spans="1:63" s="14" customFormat="1" ht="22.5" x14ac:dyDescent="0.2">
      <c r="A10" s="241"/>
      <c r="B10" s="241"/>
      <c r="C10" s="241"/>
      <c r="D10" s="241"/>
      <c r="E10" s="247"/>
      <c r="F10" s="241"/>
      <c r="G10" s="256"/>
      <c r="H10" s="241"/>
      <c r="I10" s="59" t="s">
        <v>351</v>
      </c>
      <c r="J10" s="59" t="s">
        <v>351</v>
      </c>
      <c r="K10" s="59" t="s">
        <v>351</v>
      </c>
      <c r="L10" s="92" t="s">
        <v>208</v>
      </c>
      <c r="M10" s="61">
        <v>1141440</v>
      </c>
      <c r="N10" s="241"/>
      <c r="O10" s="241"/>
      <c r="P10" s="241"/>
      <c r="Q10" s="241"/>
      <c r="R10" s="241"/>
      <c r="S10" s="241"/>
      <c r="T10" s="241"/>
      <c r="U10" s="259"/>
      <c r="V10" s="250"/>
      <c r="W10" s="250"/>
      <c r="X10" s="241"/>
      <c r="Y10" s="241"/>
      <c r="Z10" s="241"/>
      <c r="AA10" s="241"/>
      <c r="AB10" s="241"/>
      <c r="AC10" s="250"/>
      <c r="AD10" s="244"/>
      <c r="AE10" s="244"/>
      <c r="AF10" s="247"/>
      <c r="AG10" s="241"/>
      <c r="AH10" s="241"/>
      <c r="AI10" s="241"/>
      <c r="AJ10" s="241"/>
      <c r="AK10" s="241"/>
      <c r="AL10" s="241"/>
      <c r="AM10" s="241"/>
      <c r="AN10" s="241"/>
      <c r="AO10" s="241"/>
      <c r="AP10" s="241"/>
      <c r="AQ10" s="241"/>
      <c r="AR10" s="241"/>
      <c r="AS10" s="241"/>
      <c r="AT10" s="241"/>
      <c r="AU10" s="241"/>
      <c r="AV10" s="241"/>
      <c r="AW10" s="212"/>
      <c r="AX10" s="48"/>
    </row>
    <row r="11" spans="1:63" s="14" customFormat="1" ht="42" customHeight="1" x14ac:dyDescent="0.2">
      <c r="A11" s="239" t="s">
        <v>405</v>
      </c>
      <c r="B11" s="239" t="s">
        <v>415</v>
      </c>
      <c r="C11" s="239">
        <v>2015</v>
      </c>
      <c r="D11" s="239" t="s">
        <v>499</v>
      </c>
      <c r="E11" s="245" t="s">
        <v>500</v>
      </c>
      <c r="F11" s="239" t="s">
        <v>396</v>
      </c>
      <c r="G11" s="210" t="s">
        <v>627</v>
      </c>
      <c r="H11" s="239" t="s">
        <v>501</v>
      </c>
      <c r="I11" s="89" t="s">
        <v>351</v>
      </c>
      <c r="J11" s="89" t="s">
        <v>351</v>
      </c>
      <c r="K11" s="89" t="s">
        <v>351</v>
      </c>
      <c r="L11" s="92" t="s">
        <v>502</v>
      </c>
      <c r="M11" s="236">
        <v>154237.25</v>
      </c>
      <c r="N11" s="239" t="s">
        <v>351</v>
      </c>
      <c r="O11" s="239" t="s">
        <v>351</v>
      </c>
      <c r="P11" s="239" t="s">
        <v>351</v>
      </c>
      <c r="Q11" s="239" t="s">
        <v>502</v>
      </c>
      <c r="R11" s="239" t="s">
        <v>410</v>
      </c>
      <c r="S11" s="239" t="s">
        <v>410</v>
      </c>
      <c r="T11" s="239" t="s">
        <v>500</v>
      </c>
      <c r="U11" s="251">
        <v>42275</v>
      </c>
      <c r="V11" s="248">
        <f t="shared" ref="V11:V23" si="1">W11/1.16</f>
        <v>132963.14655172414</v>
      </c>
      <c r="W11" s="248">
        <v>154237.25</v>
      </c>
      <c r="X11" s="239" t="s">
        <v>351</v>
      </c>
      <c r="Y11" s="239" t="s">
        <v>399</v>
      </c>
      <c r="Z11" s="239" t="s">
        <v>351</v>
      </c>
      <c r="AA11" s="239" t="s">
        <v>400</v>
      </c>
      <c r="AB11" s="239" t="s">
        <v>501</v>
      </c>
      <c r="AC11" s="248" t="s">
        <v>351</v>
      </c>
      <c r="AD11" s="242">
        <v>42282</v>
      </c>
      <c r="AE11" s="242">
        <v>42321</v>
      </c>
      <c r="AF11" s="245" t="s">
        <v>351</v>
      </c>
      <c r="AG11" s="239" t="s">
        <v>351</v>
      </c>
      <c r="AH11" s="239" t="s">
        <v>401</v>
      </c>
      <c r="AI11" s="239" t="str">
        <f t="shared" ref="AI11:AI23" si="2">AH11</f>
        <v>Propios</v>
      </c>
      <c r="AJ11" s="239" t="s">
        <v>433</v>
      </c>
      <c r="AK11" s="239" t="s">
        <v>351</v>
      </c>
      <c r="AL11" s="239" t="s">
        <v>351</v>
      </c>
      <c r="AM11" s="239" t="s">
        <v>403</v>
      </c>
      <c r="AN11" s="239" t="s">
        <v>67</v>
      </c>
      <c r="AO11" s="239" t="s">
        <v>404</v>
      </c>
      <c r="AP11" s="239" t="s">
        <v>351</v>
      </c>
      <c r="AQ11" s="239" t="s">
        <v>351</v>
      </c>
      <c r="AR11" s="239" t="s">
        <v>351</v>
      </c>
      <c r="AS11" s="239" t="s">
        <v>351</v>
      </c>
      <c r="AT11" s="239" t="s">
        <v>351</v>
      </c>
      <c r="AU11" s="239" t="s">
        <v>351</v>
      </c>
      <c r="AV11" s="210" t="s">
        <v>129</v>
      </c>
      <c r="AW11" s="210" t="s">
        <v>129</v>
      </c>
      <c r="AX11" s="48"/>
    </row>
    <row r="12" spans="1:63" s="14" customFormat="1" x14ac:dyDescent="0.2">
      <c r="A12" s="240" t="s">
        <v>405</v>
      </c>
      <c r="B12" s="240" t="s">
        <v>415</v>
      </c>
      <c r="C12" s="240">
        <v>2015</v>
      </c>
      <c r="D12" s="240" t="s">
        <v>499</v>
      </c>
      <c r="E12" s="246" t="s">
        <v>503</v>
      </c>
      <c r="F12" s="240" t="s">
        <v>396</v>
      </c>
      <c r="G12" s="211"/>
      <c r="H12" s="240" t="s">
        <v>504</v>
      </c>
      <c r="I12" s="89" t="s">
        <v>351</v>
      </c>
      <c r="J12" s="89" t="s">
        <v>351</v>
      </c>
      <c r="K12" s="89" t="s">
        <v>351</v>
      </c>
      <c r="L12" s="20" t="s">
        <v>351</v>
      </c>
      <c r="M12" s="237"/>
      <c r="N12" s="240" t="s">
        <v>351</v>
      </c>
      <c r="O12" s="240" t="s">
        <v>351</v>
      </c>
      <c r="P12" s="240" t="s">
        <v>351</v>
      </c>
      <c r="Q12" s="240" t="s">
        <v>505</v>
      </c>
      <c r="R12" s="240" t="s">
        <v>410</v>
      </c>
      <c r="S12" s="240" t="s">
        <v>410</v>
      </c>
      <c r="T12" s="240" t="s">
        <v>503</v>
      </c>
      <c r="U12" s="252">
        <v>42353</v>
      </c>
      <c r="V12" s="249">
        <f t="shared" si="1"/>
        <v>284032.88793103455</v>
      </c>
      <c r="W12" s="249">
        <v>329478.15000000002</v>
      </c>
      <c r="X12" s="240" t="s">
        <v>351</v>
      </c>
      <c r="Y12" s="240" t="s">
        <v>399</v>
      </c>
      <c r="Z12" s="240" t="s">
        <v>351</v>
      </c>
      <c r="AA12" s="240" t="s">
        <v>400</v>
      </c>
      <c r="AB12" s="240" t="s">
        <v>504</v>
      </c>
      <c r="AC12" s="249">
        <f t="shared" ref="AC12:AC23" si="3">W12*0.4</f>
        <v>131791.26</v>
      </c>
      <c r="AD12" s="243">
        <v>42359</v>
      </c>
      <c r="AE12" s="243">
        <v>42448</v>
      </c>
      <c r="AF12" s="246" t="s">
        <v>351</v>
      </c>
      <c r="AG12" s="240" t="s">
        <v>351</v>
      </c>
      <c r="AH12" s="240" t="s">
        <v>401</v>
      </c>
      <c r="AI12" s="240" t="str">
        <f t="shared" si="2"/>
        <v>Propios</v>
      </c>
      <c r="AJ12" s="240" t="s">
        <v>433</v>
      </c>
      <c r="AK12" s="240" t="s">
        <v>351</v>
      </c>
      <c r="AL12" s="240" t="s">
        <v>351</v>
      </c>
      <c r="AM12" s="240" t="s">
        <v>403</v>
      </c>
      <c r="AN12" s="240" t="s">
        <v>67</v>
      </c>
      <c r="AO12" s="240" t="s">
        <v>404</v>
      </c>
      <c r="AP12" s="240" t="s">
        <v>351</v>
      </c>
      <c r="AQ12" s="240" t="s">
        <v>351</v>
      </c>
      <c r="AR12" s="240" t="s">
        <v>351</v>
      </c>
      <c r="AS12" s="240" t="s">
        <v>351</v>
      </c>
      <c r="AT12" s="240" t="s">
        <v>351</v>
      </c>
      <c r="AU12" s="240" t="s">
        <v>351</v>
      </c>
      <c r="AV12" s="211"/>
      <c r="AW12" s="211"/>
      <c r="AX12" s="48"/>
    </row>
    <row r="13" spans="1:63" s="14" customFormat="1" x14ac:dyDescent="0.2">
      <c r="A13" s="240" t="s">
        <v>405</v>
      </c>
      <c r="B13" s="240" t="s">
        <v>415</v>
      </c>
      <c r="C13" s="240">
        <v>2015</v>
      </c>
      <c r="D13" s="240" t="s">
        <v>506</v>
      </c>
      <c r="E13" s="246" t="s">
        <v>507</v>
      </c>
      <c r="F13" s="240" t="s">
        <v>396</v>
      </c>
      <c r="G13" s="211"/>
      <c r="H13" s="240" t="s">
        <v>508</v>
      </c>
      <c r="I13" s="89" t="s">
        <v>351</v>
      </c>
      <c r="J13" s="89" t="s">
        <v>351</v>
      </c>
      <c r="K13" s="89" t="s">
        <v>351</v>
      </c>
      <c r="L13" s="89" t="s">
        <v>351</v>
      </c>
      <c r="M13" s="237"/>
      <c r="N13" s="240" t="s">
        <v>351</v>
      </c>
      <c r="O13" s="240" t="s">
        <v>351</v>
      </c>
      <c r="P13" s="240" t="s">
        <v>351</v>
      </c>
      <c r="Q13" s="240" t="s">
        <v>425</v>
      </c>
      <c r="R13" s="240" t="s">
        <v>410</v>
      </c>
      <c r="S13" s="240" t="s">
        <v>410</v>
      </c>
      <c r="T13" s="240" t="s">
        <v>507</v>
      </c>
      <c r="U13" s="252">
        <v>42342</v>
      </c>
      <c r="V13" s="249">
        <f t="shared" si="1"/>
        <v>0</v>
      </c>
      <c r="W13" s="249">
        <f t="shared" ref="W13:W15" si="4">M13</f>
        <v>0</v>
      </c>
      <c r="X13" s="240" t="s">
        <v>351</v>
      </c>
      <c r="Y13" s="240" t="s">
        <v>399</v>
      </c>
      <c r="Z13" s="240" t="s">
        <v>351</v>
      </c>
      <c r="AA13" s="240" t="s">
        <v>400</v>
      </c>
      <c r="AB13" s="240" t="s">
        <v>508</v>
      </c>
      <c r="AC13" s="249" t="s">
        <v>351</v>
      </c>
      <c r="AD13" s="243">
        <v>42341</v>
      </c>
      <c r="AE13" s="243">
        <v>42520</v>
      </c>
      <c r="AF13" s="246" t="s">
        <v>351</v>
      </c>
      <c r="AG13" s="240" t="s">
        <v>351</v>
      </c>
      <c r="AH13" s="240" t="s">
        <v>401</v>
      </c>
      <c r="AI13" s="240" t="str">
        <f t="shared" si="2"/>
        <v>Propios</v>
      </c>
      <c r="AJ13" s="240" t="s">
        <v>433</v>
      </c>
      <c r="AK13" s="240" t="s">
        <v>351</v>
      </c>
      <c r="AL13" s="240" t="s">
        <v>351</v>
      </c>
      <c r="AM13" s="240" t="s">
        <v>403</v>
      </c>
      <c r="AN13" s="240" t="s">
        <v>67</v>
      </c>
      <c r="AO13" s="240" t="s">
        <v>404</v>
      </c>
      <c r="AP13" s="240" t="s">
        <v>351</v>
      </c>
      <c r="AQ13" s="240" t="s">
        <v>351</v>
      </c>
      <c r="AR13" s="240" t="s">
        <v>351</v>
      </c>
      <c r="AS13" s="240" t="s">
        <v>351</v>
      </c>
      <c r="AT13" s="240" t="s">
        <v>351</v>
      </c>
      <c r="AU13" s="240" t="s">
        <v>351</v>
      </c>
      <c r="AV13" s="211"/>
      <c r="AW13" s="211"/>
      <c r="AX13" s="48"/>
    </row>
    <row r="14" spans="1:63" s="14" customFormat="1" x14ac:dyDescent="0.2">
      <c r="A14" s="241" t="s">
        <v>405</v>
      </c>
      <c r="B14" s="241" t="s">
        <v>415</v>
      </c>
      <c r="C14" s="241">
        <v>2015</v>
      </c>
      <c r="D14" s="241" t="s">
        <v>506</v>
      </c>
      <c r="E14" s="247" t="s">
        <v>509</v>
      </c>
      <c r="F14" s="241" t="s">
        <v>396</v>
      </c>
      <c r="G14" s="212"/>
      <c r="H14" s="241" t="s">
        <v>510</v>
      </c>
      <c r="I14" s="89" t="s">
        <v>351</v>
      </c>
      <c r="J14" s="89" t="s">
        <v>351</v>
      </c>
      <c r="K14" s="89" t="s">
        <v>351</v>
      </c>
      <c r="L14" s="89" t="s">
        <v>351</v>
      </c>
      <c r="M14" s="238"/>
      <c r="N14" s="241" t="s">
        <v>351</v>
      </c>
      <c r="O14" s="241" t="s">
        <v>351</v>
      </c>
      <c r="P14" s="241" t="s">
        <v>351</v>
      </c>
      <c r="Q14" s="241" t="s">
        <v>432</v>
      </c>
      <c r="R14" s="241" t="s">
        <v>410</v>
      </c>
      <c r="S14" s="241" t="s">
        <v>410</v>
      </c>
      <c r="T14" s="241" t="s">
        <v>509</v>
      </c>
      <c r="U14" s="253">
        <v>42342</v>
      </c>
      <c r="V14" s="250">
        <f t="shared" si="1"/>
        <v>0</v>
      </c>
      <c r="W14" s="250">
        <f t="shared" si="4"/>
        <v>0</v>
      </c>
      <c r="X14" s="241" t="s">
        <v>351</v>
      </c>
      <c r="Y14" s="241" t="s">
        <v>399</v>
      </c>
      <c r="Z14" s="241" t="s">
        <v>351</v>
      </c>
      <c r="AA14" s="241" t="s">
        <v>400</v>
      </c>
      <c r="AB14" s="241" t="s">
        <v>510</v>
      </c>
      <c r="AC14" s="250">
        <f t="shared" si="3"/>
        <v>0</v>
      </c>
      <c r="AD14" s="244">
        <v>42349</v>
      </c>
      <c r="AE14" s="244">
        <v>42408</v>
      </c>
      <c r="AF14" s="247" t="s">
        <v>351</v>
      </c>
      <c r="AG14" s="241" t="s">
        <v>351</v>
      </c>
      <c r="AH14" s="241" t="s">
        <v>401</v>
      </c>
      <c r="AI14" s="241" t="str">
        <f t="shared" si="2"/>
        <v>Propios</v>
      </c>
      <c r="AJ14" s="241" t="s">
        <v>433</v>
      </c>
      <c r="AK14" s="241" t="s">
        <v>351</v>
      </c>
      <c r="AL14" s="241" t="s">
        <v>351</v>
      </c>
      <c r="AM14" s="241" t="s">
        <v>403</v>
      </c>
      <c r="AN14" s="241" t="s">
        <v>67</v>
      </c>
      <c r="AO14" s="241" t="s">
        <v>404</v>
      </c>
      <c r="AP14" s="241" t="s">
        <v>351</v>
      </c>
      <c r="AQ14" s="241" t="s">
        <v>351</v>
      </c>
      <c r="AR14" s="241" t="s">
        <v>351</v>
      </c>
      <c r="AS14" s="241" t="s">
        <v>351</v>
      </c>
      <c r="AT14" s="241" t="s">
        <v>351</v>
      </c>
      <c r="AU14" s="241" t="s">
        <v>351</v>
      </c>
      <c r="AV14" s="212"/>
      <c r="AW14" s="212"/>
      <c r="AX14" s="48"/>
    </row>
    <row r="15" spans="1:63" s="14" customFormat="1" x14ac:dyDescent="0.2">
      <c r="A15" s="239" t="s">
        <v>405</v>
      </c>
      <c r="B15" s="239" t="s">
        <v>415</v>
      </c>
      <c r="C15" s="239">
        <v>2015</v>
      </c>
      <c r="D15" s="239" t="s">
        <v>506</v>
      </c>
      <c r="E15" s="245" t="s">
        <v>511</v>
      </c>
      <c r="F15" s="239" t="s">
        <v>396</v>
      </c>
      <c r="G15" s="210" t="s">
        <v>626</v>
      </c>
      <c r="H15" s="239" t="s">
        <v>512</v>
      </c>
      <c r="I15" s="89" t="s">
        <v>422</v>
      </c>
      <c r="J15" s="89" t="s">
        <v>423</v>
      </c>
      <c r="K15" s="89" t="s">
        <v>424</v>
      </c>
      <c r="L15" s="20" t="s">
        <v>351</v>
      </c>
      <c r="M15" s="236">
        <v>50000</v>
      </c>
      <c r="N15" s="239" t="s">
        <v>351</v>
      </c>
      <c r="O15" s="239" t="s">
        <v>351</v>
      </c>
      <c r="P15" s="239" t="s">
        <v>351</v>
      </c>
      <c r="Q15" s="239" t="s">
        <v>425</v>
      </c>
      <c r="R15" s="239" t="s">
        <v>410</v>
      </c>
      <c r="S15" s="239" t="s">
        <v>410</v>
      </c>
      <c r="T15" s="239" t="s">
        <v>511</v>
      </c>
      <c r="U15" s="251">
        <v>42349</v>
      </c>
      <c r="V15" s="248">
        <f t="shared" si="1"/>
        <v>43103.448275862072</v>
      </c>
      <c r="W15" s="248">
        <f t="shared" si="4"/>
        <v>50000</v>
      </c>
      <c r="X15" s="239" t="s">
        <v>351</v>
      </c>
      <c r="Y15" s="239" t="s">
        <v>399</v>
      </c>
      <c r="Z15" s="239" t="s">
        <v>351</v>
      </c>
      <c r="AA15" s="239" t="s">
        <v>400</v>
      </c>
      <c r="AB15" s="239" t="s">
        <v>512</v>
      </c>
      <c r="AC15" s="248" t="s">
        <v>351</v>
      </c>
      <c r="AD15" s="242">
        <v>42352</v>
      </c>
      <c r="AE15" s="242">
        <v>42531</v>
      </c>
      <c r="AF15" s="245" t="s">
        <v>351</v>
      </c>
      <c r="AG15" s="239" t="s">
        <v>351</v>
      </c>
      <c r="AH15" s="239" t="s">
        <v>401</v>
      </c>
      <c r="AI15" s="239" t="str">
        <f t="shared" si="2"/>
        <v>Propios</v>
      </c>
      <c r="AJ15" s="239" t="s">
        <v>433</v>
      </c>
      <c r="AK15" s="239" t="s">
        <v>351</v>
      </c>
      <c r="AL15" s="239" t="s">
        <v>351</v>
      </c>
      <c r="AM15" s="239" t="s">
        <v>403</v>
      </c>
      <c r="AN15" s="239" t="s">
        <v>67</v>
      </c>
      <c r="AO15" s="239" t="s">
        <v>404</v>
      </c>
      <c r="AP15" s="239" t="s">
        <v>351</v>
      </c>
      <c r="AQ15" s="239" t="s">
        <v>351</v>
      </c>
      <c r="AR15" s="239" t="s">
        <v>351</v>
      </c>
      <c r="AS15" s="239" t="s">
        <v>351</v>
      </c>
      <c r="AT15" s="239" t="s">
        <v>351</v>
      </c>
      <c r="AU15" s="239" t="s">
        <v>351</v>
      </c>
      <c r="AV15" s="210" t="s">
        <v>129</v>
      </c>
      <c r="AW15" s="210" t="s">
        <v>129</v>
      </c>
      <c r="AX15" s="48"/>
    </row>
    <row r="16" spans="1:63" s="14" customFormat="1" x14ac:dyDescent="0.2">
      <c r="A16" s="240" t="s">
        <v>405</v>
      </c>
      <c r="B16" s="240" t="s">
        <v>415</v>
      </c>
      <c r="C16" s="240">
        <v>2015</v>
      </c>
      <c r="D16" s="240" t="s">
        <v>506</v>
      </c>
      <c r="E16" s="246" t="s">
        <v>513</v>
      </c>
      <c r="F16" s="240" t="s">
        <v>396</v>
      </c>
      <c r="G16" s="211"/>
      <c r="H16" s="240" t="s">
        <v>514</v>
      </c>
      <c r="I16" s="89" t="s">
        <v>351</v>
      </c>
      <c r="J16" s="89" t="s">
        <v>351</v>
      </c>
      <c r="K16" s="89" t="s">
        <v>351</v>
      </c>
      <c r="L16" s="20" t="s">
        <v>351</v>
      </c>
      <c r="M16" s="237"/>
      <c r="N16" s="240" t="s">
        <v>351</v>
      </c>
      <c r="O16" s="240" t="s">
        <v>351</v>
      </c>
      <c r="P16" s="240" t="s">
        <v>351</v>
      </c>
      <c r="Q16" s="240" t="s">
        <v>515</v>
      </c>
      <c r="R16" s="240" t="s">
        <v>410</v>
      </c>
      <c r="S16" s="240" t="s">
        <v>410</v>
      </c>
      <c r="T16" s="240" t="s">
        <v>513</v>
      </c>
      <c r="U16" s="252">
        <v>42353</v>
      </c>
      <c r="V16" s="249">
        <f t="shared" si="1"/>
        <v>152295.00000000003</v>
      </c>
      <c r="W16" s="249">
        <v>176662.2</v>
      </c>
      <c r="X16" s="240" t="s">
        <v>351</v>
      </c>
      <c r="Y16" s="240" t="s">
        <v>399</v>
      </c>
      <c r="Z16" s="240" t="s">
        <v>351</v>
      </c>
      <c r="AA16" s="240" t="s">
        <v>400</v>
      </c>
      <c r="AB16" s="240" t="s">
        <v>514</v>
      </c>
      <c r="AC16" s="249">
        <f t="shared" si="3"/>
        <v>70664.88</v>
      </c>
      <c r="AD16" s="243">
        <v>42359</v>
      </c>
      <c r="AE16" s="243">
        <v>42448</v>
      </c>
      <c r="AF16" s="246" t="s">
        <v>351</v>
      </c>
      <c r="AG16" s="240" t="s">
        <v>351</v>
      </c>
      <c r="AH16" s="240" t="s">
        <v>401</v>
      </c>
      <c r="AI16" s="240" t="str">
        <f t="shared" si="2"/>
        <v>Propios</v>
      </c>
      <c r="AJ16" s="240" t="s">
        <v>433</v>
      </c>
      <c r="AK16" s="240" t="s">
        <v>351</v>
      </c>
      <c r="AL16" s="240" t="s">
        <v>351</v>
      </c>
      <c r="AM16" s="240" t="s">
        <v>403</v>
      </c>
      <c r="AN16" s="240" t="s">
        <v>67</v>
      </c>
      <c r="AO16" s="240" t="s">
        <v>404</v>
      </c>
      <c r="AP16" s="240" t="s">
        <v>351</v>
      </c>
      <c r="AQ16" s="240" t="s">
        <v>351</v>
      </c>
      <c r="AR16" s="240" t="s">
        <v>351</v>
      </c>
      <c r="AS16" s="240" t="s">
        <v>351</v>
      </c>
      <c r="AT16" s="240" t="s">
        <v>351</v>
      </c>
      <c r="AU16" s="240" t="s">
        <v>351</v>
      </c>
      <c r="AV16" s="211"/>
      <c r="AW16" s="211"/>
      <c r="AX16" s="48"/>
    </row>
    <row r="17" spans="1:50" s="14" customFormat="1" x14ac:dyDescent="0.2">
      <c r="A17" s="240" t="s">
        <v>405</v>
      </c>
      <c r="B17" s="240" t="s">
        <v>415</v>
      </c>
      <c r="C17" s="240">
        <v>2015</v>
      </c>
      <c r="D17" s="240" t="s">
        <v>506</v>
      </c>
      <c r="E17" s="246" t="s">
        <v>516</v>
      </c>
      <c r="F17" s="240" t="s">
        <v>396</v>
      </c>
      <c r="G17" s="211"/>
      <c r="H17" s="240" t="s">
        <v>517</v>
      </c>
      <c r="I17" s="89" t="s">
        <v>351</v>
      </c>
      <c r="J17" s="89" t="s">
        <v>351</v>
      </c>
      <c r="K17" s="89" t="s">
        <v>351</v>
      </c>
      <c r="L17" s="89" t="s">
        <v>351</v>
      </c>
      <c r="M17" s="237"/>
      <c r="N17" s="240" t="s">
        <v>351</v>
      </c>
      <c r="O17" s="240" t="s">
        <v>351</v>
      </c>
      <c r="P17" s="240" t="s">
        <v>351</v>
      </c>
      <c r="Q17" s="240" t="s">
        <v>518</v>
      </c>
      <c r="R17" s="240" t="s">
        <v>410</v>
      </c>
      <c r="S17" s="240" t="s">
        <v>410</v>
      </c>
      <c r="T17" s="240" t="s">
        <v>516</v>
      </c>
      <c r="U17" s="252">
        <v>42353</v>
      </c>
      <c r="V17" s="249">
        <f t="shared" si="1"/>
        <v>454857.89655172417</v>
      </c>
      <c r="W17" s="249">
        <v>527635.16</v>
      </c>
      <c r="X17" s="240" t="s">
        <v>351</v>
      </c>
      <c r="Y17" s="240" t="s">
        <v>399</v>
      </c>
      <c r="Z17" s="240" t="s">
        <v>351</v>
      </c>
      <c r="AA17" s="240" t="s">
        <v>400</v>
      </c>
      <c r="AB17" s="240" t="s">
        <v>517</v>
      </c>
      <c r="AC17" s="249">
        <f t="shared" si="3"/>
        <v>211054.06400000001</v>
      </c>
      <c r="AD17" s="243">
        <v>42361</v>
      </c>
      <c r="AE17" s="243">
        <v>42450</v>
      </c>
      <c r="AF17" s="246" t="s">
        <v>351</v>
      </c>
      <c r="AG17" s="240" t="s">
        <v>351</v>
      </c>
      <c r="AH17" s="240" t="s">
        <v>401</v>
      </c>
      <c r="AI17" s="240" t="str">
        <f t="shared" si="2"/>
        <v>Propios</v>
      </c>
      <c r="AJ17" s="240" t="s">
        <v>433</v>
      </c>
      <c r="AK17" s="240" t="s">
        <v>351</v>
      </c>
      <c r="AL17" s="240" t="s">
        <v>351</v>
      </c>
      <c r="AM17" s="240" t="s">
        <v>403</v>
      </c>
      <c r="AN17" s="240" t="s">
        <v>67</v>
      </c>
      <c r="AO17" s="240" t="s">
        <v>404</v>
      </c>
      <c r="AP17" s="240" t="s">
        <v>351</v>
      </c>
      <c r="AQ17" s="240" t="s">
        <v>351</v>
      </c>
      <c r="AR17" s="240" t="s">
        <v>351</v>
      </c>
      <c r="AS17" s="240" t="s">
        <v>351</v>
      </c>
      <c r="AT17" s="240" t="s">
        <v>351</v>
      </c>
      <c r="AU17" s="240" t="s">
        <v>351</v>
      </c>
      <c r="AV17" s="211"/>
      <c r="AW17" s="211"/>
      <c r="AX17" s="48"/>
    </row>
    <row r="18" spans="1:50" s="14" customFormat="1" ht="125.25" customHeight="1" x14ac:dyDescent="0.2">
      <c r="A18" s="241" t="s">
        <v>405</v>
      </c>
      <c r="B18" s="241" t="s">
        <v>415</v>
      </c>
      <c r="C18" s="241">
        <v>2015</v>
      </c>
      <c r="D18" s="241" t="s">
        <v>506</v>
      </c>
      <c r="E18" s="247" t="s">
        <v>519</v>
      </c>
      <c r="F18" s="241" t="s">
        <v>396</v>
      </c>
      <c r="G18" s="212"/>
      <c r="H18" s="241" t="s">
        <v>520</v>
      </c>
      <c r="I18" s="89" t="s">
        <v>351</v>
      </c>
      <c r="J18" s="89" t="s">
        <v>351</v>
      </c>
      <c r="K18" s="89" t="s">
        <v>351</v>
      </c>
      <c r="L18" s="89" t="s">
        <v>351</v>
      </c>
      <c r="M18" s="238"/>
      <c r="N18" s="241" t="s">
        <v>351</v>
      </c>
      <c r="O18" s="241" t="s">
        <v>351</v>
      </c>
      <c r="P18" s="241" t="s">
        <v>351</v>
      </c>
      <c r="Q18" s="241" t="s">
        <v>523</v>
      </c>
      <c r="R18" s="241" t="s">
        <v>410</v>
      </c>
      <c r="S18" s="241" t="s">
        <v>410</v>
      </c>
      <c r="T18" s="241" t="s">
        <v>519</v>
      </c>
      <c r="U18" s="253">
        <v>42325</v>
      </c>
      <c r="V18" s="250">
        <f t="shared" si="1"/>
        <v>0</v>
      </c>
      <c r="W18" s="250">
        <f t="shared" ref="W18:W23" si="5">M18</f>
        <v>0</v>
      </c>
      <c r="X18" s="241" t="s">
        <v>351</v>
      </c>
      <c r="Y18" s="241" t="s">
        <v>399</v>
      </c>
      <c r="Z18" s="241" t="s">
        <v>351</v>
      </c>
      <c r="AA18" s="241" t="s">
        <v>400</v>
      </c>
      <c r="AB18" s="241" t="s">
        <v>520</v>
      </c>
      <c r="AC18" s="250">
        <f t="shared" si="3"/>
        <v>0</v>
      </c>
      <c r="AD18" s="244">
        <v>42331</v>
      </c>
      <c r="AE18" s="244">
        <v>42420</v>
      </c>
      <c r="AF18" s="247" t="s">
        <v>351</v>
      </c>
      <c r="AG18" s="241" t="s">
        <v>351</v>
      </c>
      <c r="AH18" s="241" t="s">
        <v>401</v>
      </c>
      <c r="AI18" s="241" t="str">
        <f t="shared" si="2"/>
        <v>Propios</v>
      </c>
      <c r="AJ18" s="241" t="s">
        <v>433</v>
      </c>
      <c r="AK18" s="241" t="s">
        <v>351</v>
      </c>
      <c r="AL18" s="241" t="s">
        <v>351</v>
      </c>
      <c r="AM18" s="241" t="s">
        <v>403</v>
      </c>
      <c r="AN18" s="241" t="s">
        <v>67</v>
      </c>
      <c r="AO18" s="241" t="s">
        <v>404</v>
      </c>
      <c r="AP18" s="241" t="s">
        <v>351</v>
      </c>
      <c r="AQ18" s="241" t="s">
        <v>351</v>
      </c>
      <c r="AR18" s="241" t="s">
        <v>351</v>
      </c>
      <c r="AS18" s="241" t="s">
        <v>351</v>
      </c>
      <c r="AT18" s="241" t="s">
        <v>351</v>
      </c>
      <c r="AU18" s="241" t="s">
        <v>351</v>
      </c>
      <c r="AV18" s="212"/>
      <c r="AW18" s="212"/>
      <c r="AX18" s="48"/>
    </row>
    <row r="19" spans="1:50" s="14" customFormat="1" x14ac:dyDescent="0.2">
      <c r="A19" s="239" t="s">
        <v>405</v>
      </c>
      <c r="B19" s="239" t="s">
        <v>415</v>
      </c>
      <c r="C19" s="239">
        <v>2015</v>
      </c>
      <c r="D19" s="239" t="s">
        <v>506</v>
      </c>
      <c r="E19" s="245" t="s">
        <v>524</v>
      </c>
      <c r="F19" s="239" t="s">
        <v>396</v>
      </c>
      <c r="G19" s="210" t="s">
        <v>626</v>
      </c>
      <c r="H19" s="239" t="s">
        <v>525</v>
      </c>
      <c r="I19" s="89" t="s">
        <v>521</v>
      </c>
      <c r="J19" s="89" t="s">
        <v>522</v>
      </c>
      <c r="K19" s="89" t="s">
        <v>424</v>
      </c>
      <c r="L19" s="20" t="s">
        <v>351</v>
      </c>
      <c r="M19" s="236">
        <f>172000.15*1.16</f>
        <v>199520.17399999997</v>
      </c>
      <c r="N19" s="239" t="s">
        <v>351</v>
      </c>
      <c r="O19" s="239" t="s">
        <v>351</v>
      </c>
      <c r="P19" s="239" t="s">
        <v>351</v>
      </c>
      <c r="Q19" s="239" t="s">
        <v>523</v>
      </c>
      <c r="R19" s="239" t="s">
        <v>410</v>
      </c>
      <c r="S19" s="239" t="s">
        <v>410</v>
      </c>
      <c r="T19" s="239" t="s">
        <v>524</v>
      </c>
      <c r="U19" s="251">
        <v>42325</v>
      </c>
      <c r="V19" s="248">
        <f t="shared" si="1"/>
        <v>172000.15</v>
      </c>
      <c r="W19" s="248">
        <f t="shared" si="5"/>
        <v>199520.17399999997</v>
      </c>
      <c r="X19" s="239" t="s">
        <v>351</v>
      </c>
      <c r="Y19" s="239" t="s">
        <v>399</v>
      </c>
      <c r="Z19" s="239" t="s">
        <v>351</v>
      </c>
      <c r="AA19" s="239" t="s">
        <v>400</v>
      </c>
      <c r="AB19" s="239" t="s">
        <v>525</v>
      </c>
      <c r="AC19" s="248">
        <f t="shared" si="3"/>
        <v>79808.069599999988</v>
      </c>
      <c r="AD19" s="242">
        <v>42331</v>
      </c>
      <c r="AE19" s="242">
        <v>42420</v>
      </c>
      <c r="AF19" s="245" t="s">
        <v>351</v>
      </c>
      <c r="AG19" s="239" t="s">
        <v>351</v>
      </c>
      <c r="AH19" s="239" t="s">
        <v>401</v>
      </c>
      <c r="AI19" s="239" t="str">
        <f t="shared" si="2"/>
        <v>Propios</v>
      </c>
      <c r="AJ19" s="239" t="s">
        <v>433</v>
      </c>
      <c r="AK19" s="239" t="s">
        <v>351</v>
      </c>
      <c r="AL19" s="239" t="s">
        <v>351</v>
      </c>
      <c r="AM19" s="239" t="s">
        <v>403</v>
      </c>
      <c r="AN19" s="239" t="s">
        <v>67</v>
      </c>
      <c r="AO19" s="239" t="s">
        <v>404</v>
      </c>
      <c r="AP19" s="239" t="s">
        <v>351</v>
      </c>
      <c r="AQ19" s="239" t="s">
        <v>351</v>
      </c>
      <c r="AR19" s="239" t="s">
        <v>351</v>
      </c>
      <c r="AS19" s="239" t="s">
        <v>351</v>
      </c>
      <c r="AT19" s="239" t="s">
        <v>351</v>
      </c>
      <c r="AU19" s="239" t="s">
        <v>351</v>
      </c>
      <c r="AV19" s="210" t="s">
        <v>129</v>
      </c>
      <c r="AW19" s="210" t="s">
        <v>129</v>
      </c>
      <c r="AX19" s="48"/>
    </row>
    <row r="20" spans="1:50" s="14" customFormat="1" x14ac:dyDescent="0.2">
      <c r="A20" s="240" t="s">
        <v>405</v>
      </c>
      <c r="B20" s="240" t="s">
        <v>415</v>
      </c>
      <c r="C20" s="240">
        <v>2015</v>
      </c>
      <c r="D20" s="240" t="s">
        <v>506</v>
      </c>
      <c r="E20" s="246" t="s">
        <v>526</v>
      </c>
      <c r="F20" s="240" t="s">
        <v>396</v>
      </c>
      <c r="G20" s="211"/>
      <c r="H20" s="240" t="s">
        <v>527</v>
      </c>
      <c r="I20" s="89" t="s">
        <v>351</v>
      </c>
      <c r="J20" s="89" t="s">
        <v>351</v>
      </c>
      <c r="K20" s="89" t="s">
        <v>351</v>
      </c>
      <c r="L20" s="20" t="s">
        <v>351</v>
      </c>
      <c r="M20" s="237"/>
      <c r="N20" s="240" t="s">
        <v>351</v>
      </c>
      <c r="O20" s="240" t="s">
        <v>351</v>
      </c>
      <c r="P20" s="240" t="s">
        <v>351</v>
      </c>
      <c r="Q20" s="240" t="s">
        <v>528</v>
      </c>
      <c r="R20" s="240" t="s">
        <v>410</v>
      </c>
      <c r="S20" s="240" t="s">
        <v>410</v>
      </c>
      <c r="T20" s="240" t="s">
        <v>526</v>
      </c>
      <c r="U20" s="252">
        <v>42333</v>
      </c>
      <c r="V20" s="249">
        <f t="shared" si="1"/>
        <v>0</v>
      </c>
      <c r="W20" s="249">
        <f t="shared" si="5"/>
        <v>0</v>
      </c>
      <c r="X20" s="240" t="s">
        <v>351</v>
      </c>
      <c r="Y20" s="240" t="s">
        <v>399</v>
      </c>
      <c r="Z20" s="240" t="s">
        <v>351</v>
      </c>
      <c r="AA20" s="240" t="s">
        <v>400</v>
      </c>
      <c r="AB20" s="240" t="s">
        <v>527</v>
      </c>
      <c r="AC20" s="249" t="s">
        <v>351</v>
      </c>
      <c r="AD20" s="243">
        <v>42334</v>
      </c>
      <c r="AE20" s="243">
        <v>42423</v>
      </c>
      <c r="AF20" s="246" t="s">
        <v>351</v>
      </c>
      <c r="AG20" s="240" t="s">
        <v>351</v>
      </c>
      <c r="AH20" s="240" t="s">
        <v>401</v>
      </c>
      <c r="AI20" s="240" t="str">
        <f t="shared" si="2"/>
        <v>Propios</v>
      </c>
      <c r="AJ20" s="240" t="s">
        <v>433</v>
      </c>
      <c r="AK20" s="240" t="s">
        <v>351</v>
      </c>
      <c r="AL20" s="240" t="s">
        <v>351</v>
      </c>
      <c r="AM20" s="240" t="s">
        <v>403</v>
      </c>
      <c r="AN20" s="240" t="s">
        <v>67</v>
      </c>
      <c r="AO20" s="240" t="s">
        <v>404</v>
      </c>
      <c r="AP20" s="240" t="s">
        <v>351</v>
      </c>
      <c r="AQ20" s="240" t="s">
        <v>351</v>
      </c>
      <c r="AR20" s="240" t="s">
        <v>351</v>
      </c>
      <c r="AS20" s="240" t="s">
        <v>351</v>
      </c>
      <c r="AT20" s="240" t="s">
        <v>351</v>
      </c>
      <c r="AU20" s="240" t="s">
        <v>351</v>
      </c>
      <c r="AV20" s="211"/>
      <c r="AW20" s="211"/>
      <c r="AX20" s="48"/>
    </row>
    <row r="21" spans="1:50" s="14" customFormat="1" x14ac:dyDescent="0.2">
      <c r="A21" s="240" t="s">
        <v>405</v>
      </c>
      <c r="B21" s="240" t="s">
        <v>415</v>
      </c>
      <c r="C21" s="240">
        <v>2015</v>
      </c>
      <c r="D21" s="240" t="s">
        <v>506</v>
      </c>
      <c r="E21" s="246" t="s">
        <v>529</v>
      </c>
      <c r="F21" s="240" t="s">
        <v>396</v>
      </c>
      <c r="G21" s="211"/>
      <c r="H21" s="240" t="s">
        <v>530</v>
      </c>
      <c r="I21" s="89" t="s">
        <v>351</v>
      </c>
      <c r="J21" s="89" t="s">
        <v>351</v>
      </c>
      <c r="K21" s="89" t="s">
        <v>351</v>
      </c>
      <c r="L21" s="89" t="s">
        <v>351</v>
      </c>
      <c r="M21" s="237"/>
      <c r="N21" s="240" t="s">
        <v>351</v>
      </c>
      <c r="O21" s="240" t="s">
        <v>351</v>
      </c>
      <c r="P21" s="240" t="s">
        <v>351</v>
      </c>
      <c r="Q21" s="240" t="s">
        <v>533</v>
      </c>
      <c r="R21" s="240" t="s">
        <v>410</v>
      </c>
      <c r="S21" s="240" t="s">
        <v>410</v>
      </c>
      <c r="T21" s="240" t="s">
        <v>529</v>
      </c>
      <c r="U21" s="252">
        <v>42333</v>
      </c>
      <c r="V21" s="249">
        <f t="shared" si="1"/>
        <v>0</v>
      </c>
      <c r="W21" s="249">
        <f t="shared" si="5"/>
        <v>0</v>
      </c>
      <c r="X21" s="240" t="s">
        <v>351</v>
      </c>
      <c r="Y21" s="240" t="s">
        <v>399</v>
      </c>
      <c r="Z21" s="240" t="s">
        <v>351</v>
      </c>
      <c r="AA21" s="240" t="s">
        <v>400</v>
      </c>
      <c r="AB21" s="240" t="s">
        <v>530</v>
      </c>
      <c r="AC21" s="249">
        <f t="shared" si="3"/>
        <v>0</v>
      </c>
      <c r="AD21" s="243">
        <v>42334</v>
      </c>
      <c r="AE21" s="243">
        <v>42423</v>
      </c>
      <c r="AF21" s="246" t="s">
        <v>351</v>
      </c>
      <c r="AG21" s="240" t="s">
        <v>351</v>
      </c>
      <c r="AH21" s="240" t="s">
        <v>401</v>
      </c>
      <c r="AI21" s="240" t="str">
        <f t="shared" si="2"/>
        <v>Propios</v>
      </c>
      <c r="AJ21" s="240" t="s">
        <v>433</v>
      </c>
      <c r="AK21" s="240" t="s">
        <v>351</v>
      </c>
      <c r="AL21" s="240" t="s">
        <v>351</v>
      </c>
      <c r="AM21" s="240" t="s">
        <v>403</v>
      </c>
      <c r="AN21" s="240" t="s">
        <v>67</v>
      </c>
      <c r="AO21" s="240" t="s">
        <v>404</v>
      </c>
      <c r="AP21" s="240" t="s">
        <v>351</v>
      </c>
      <c r="AQ21" s="240" t="s">
        <v>351</v>
      </c>
      <c r="AR21" s="240" t="s">
        <v>351</v>
      </c>
      <c r="AS21" s="240" t="s">
        <v>351</v>
      </c>
      <c r="AT21" s="240" t="s">
        <v>351</v>
      </c>
      <c r="AU21" s="240" t="s">
        <v>351</v>
      </c>
      <c r="AV21" s="211"/>
      <c r="AW21" s="211"/>
      <c r="AX21" s="48"/>
    </row>
    <row r="22" spans="1:50" s="14" customFormat="1" ht="63" customHeight="1" x14ac:dyDescent="0.2">
      <c r="A22" s="241" t="s">
        <v>405</v>
      </c>
      <c r="B22" s="241" t="s">
        <v>415</v>
      </c>
      <c r="C22" s="241">
        <v>2015</v>
      </c>
      <c r="D22" s="241" t="s">
        <v>506</v>
      </c>
      <c r="E22" s="247" t="s">
        <v>534</v>
      </c>
      <c r="F22" s="241" t="s">
        <v>396</v>
      </c>
      <c r="G22" s="212"/>
      <c r="H22" s="241" t="s">
        <v>535</v>
      </c>
      <c r="I22" s="89" t="s">
        <v>351</v>
      </c>
      <c r="J22" s="89" t="s">
        <v>351</v>
      </c>
      <c r="K22" s="89" t="s">
        <v>351</v>
      </c>
      <c r="L22" s="89" t="s">
        <v>351</v>
      </c>
      <c r="M22" s="238"/>
      <c r="N22" s="241" t="s">
        <v>351</v>
      </c>
      <c r="O22" s="241" t="s">
        <v>351</v>
      </c>
      <c r="P22" s="241" t="s">
        <v>351</v>
      </c>
      <c r="Q22" s="241" t="s">
        <v>536</v>
      </c>
      <c r="R22" s="241" t="s">
        <v>410</v>
      </c>
      <c r="S22" s="241" t="s">
        <v>410</v>
      </c>
      <c r="T22" s="241" t="s">
        <v>534</v>
      </c>
      <c r="U22" s="253">
        <v>42334</v>
      </c>
      <c r="V22" s="250">
        <f t="shared" si="1"/>
        <v>0</v>
      </c>
      <c r="W22" s="250">
        <f t="shared" si="5"/>
        <v>0</v>
      </c>
      <c r="X22" s="241" t="s">
        <v>351</v>
      </c>
      <c r="Y22" s="241" t="s">
        <v>399</v>
      </c>
      <c r="Z22" s="241" t="s">
        <v>351</v>
      </c>
      <c r="AA22" s="241" t="s">
        <v>400</v>
      </c>
      <c r="AB22" s="241" t="s">
        <v>535</v>
      </c>
      <c r="AC22" s="250">
        <f t="shared" si="3"/>
        <v>0</v>
      </c>
      <c r="AD22" s="244">
        <v>42335</v>
      </c>
      <c r="AE22" s="244">
        <v>42424</v>
      </c>
      <c r="AF22" s="247" t="s">
        <v>351</v>
      </c>
      <c r="AG22" s="241" t="s">
        <v>351</v>
      </c>
      <c r="AH22" s="241" t="s">
        <v>401</v>
      </c>
      <c r="AI22" s="241" t="str">
        <f t="shared" si="2"/>
        <v>Propios</v>
      </c>
      <c r="AJ22" s="241" t="s">
        <v>433</v>
      </c>
      <c r="AK22" s="241" t="s">
        <v>351</v>
      </c>
      <c r="AL22" s="241" t="s">
        <v>351</v>
      </c>
      <c r="AM22" s="241" t="s">
        <v>403</v>
      </c>
      <c r="AN22" s="241" t="s">
        <v>67</v>
      </c>
      <c r="AO22" s="241" t="s">
        <v>404</v>
      </c>
      <c r="AP22" s="241" t="s">
        <v>351</v>
      </c>
      <c r="AQ22" s="241" t="s">
        <v>351</v>
      </c>
      <c r="AR22" s="241" t="s">
        <v>351</v>
      </c>
      <c r="AS22" s="241" t="s">
        <v>351</v>
      </c>
      <c r="AT22" s="241" t="s">
        <v>351</v>
      </c>
      <c r="AU22" s="241" t="s">
        <v>351</v>
      </c>
      <c r="AV22" s="212"/>
      <c r="AW22" s="212"/>
      <c r="AX22" s="48"/>
    </row>
    <row r="23" spans="1:50" s="14" customFormat="1" ht="108.75" customHeight="1" x14ac:dyDescent="0.2">
      <c r="A23" s="89" t="s">
        <v>405</v>
      </c>
      <c r="B23" s="89" t="s">
        <v>415</v>
      </c>
      <c r="C23" s="89">
        <v>2015</v>
      </c>
      <c r="D23" s="89" t="s">
        <v>506</v>
      </c>
      <c r="E23" s="17" t="s">
        <v>537</v>
      </c>
      <c r="F23" s="89" t="s">
        <v>396</v>
      </c>
      <c r="G23" s="93" t="s">
        <v>626</v>
      </c>
      <c r="H23" s="89" t="s">
        <v>538</v>
      </c>
      <c r="I23" s="89" t="s">
        <v>351</v>
      </c>
      <c r="J23" s="89" t="s">
        <v>351</v>
      </c>
      <c r="K23" s="89" t="s">
        <v>351</v>
      </c>
      <c r="L23" s="92" t="s">
        <v>539</v>
      </c>
      <c r="M23" s="90">
        <v>149606.24</v>
      </c>
      <c r="N23" s="89" t="s">
        <v>351</v>
      </c>
      <c r="O23" s="89" t="s">
        <v>351</v>
      </c>
      <c r="P23" s="89" t="s">
        <v>351</v>
      </c>
      <c r="Q23" s="89" t="s">
        <v>539</v>
      </c>
      <c r="R23" s="89" t="s">
        <v>410</v>
      </c>
      <c r="S23" s="89" t="s">
        <v>410</v>
      </c>
      <c r="T23" s="89" t="s">
        <v>537</v>
      </c>
      <c r="U23" s="94">
        <v>42334</v>
      </c>
      <c r="V23" s="73">
        <f t="shared" si="1"/>
        <v>128970.89655172414</v>
      </c>
      <c r="W23" s="73">
        <f t="shared" si="5"/>
        <v>149606.24</v>
      </c>
      <c r="X23" s="89" t="s">
        <v>351</v>
      </c>
      <c r="Y23" s="89" t="s">
        <v>399</v>
      </c>
      <c r="Z23" s="89" t="s">
        <v>351</v>
      </c>
      <c r="AA23" s="89" t="s">
        <v>400</v>
      </c>
      <c r="AB23" s="89" t="s">
        <v>538</v>
      </c>
      <c r="AC23" s="73">
        <f t="shared" si="3"/>
        <v>59842.495999999999</v>
      </c>
      <c r="AD23" s="18">
        <v>42335</v>
      </c>
      <c r="AE23" s="18">
        <v>42059</v>
      </c>
      <c r="AF23" s="17" t="s">
        <v>351</v>
      </c>
      <c r="AG23" s="89" t="s">
        <v>351</v>
      </c>
      <c r="AH23" s="89" t="s">
        <v>401</v>
      </c>
      <c r="AI23" s="89" t="str">
        <f t="shared" si="2"/>
        <v>Propios</v>
      </c>
      <c r="AJ23" s="89" t="s">
        <v>433</v>
      </c>
      <c r="AK23" s="89" t="s">
        <v>351</v>
      </c>
      <c r="AL23" s="89" t="s">
        <v>351</v>
      </c>
      <c r="AM23" s="89" t="s">
        <v>403</v>
      </c>
      <c r="AN23" s="89" t="s">
        <v>67</v>
      </c>
      <c r="AO23" s="89" t="s">
        <v>404</v>
      </c>
      <c r="AP23" s="89" t="s">
        <v>351</v>
      </c>
      <c r="AQ23" s="89" t="s">
        <v>351</v>
      </c>
      <c r="AR23" s="89" t="s">
        <v>351</v>
      </c>
      <c r="AS23" s="89" t="s">
        <v>351</v>
      </c>
      <c r="AT23" s="89" t="s">
        <v>351</v>
      </c>
      <c r="AU23" s="89" t="s">
        <v>351</v>
      </c>
      <c r="AV23" s="93" t="s">
        <v>129</v>
      </c>
      <c r="AW23" s="93" t="s">
        <v>129</v>
      </c>
      <c r="AX23" s="48"/>
    </row>
    <row r="24" spans="1:50" x14ac:dyDescent="0.2">
      <c r="I24" s="11"/>
      <c r="J24" s="11"/>
      <c r="K24" s="11"/>
      <c r="L24" s="11"/>
      <c r="M24" s="11"/>
      <c r="N24" s="11"/>
      <c r="O24" s="11"/>
      <c r="P24" s="11"/>
      <c r="Q24" s="11"/>
      <c r="R24" s="11"/>
      <c r="S24" s="11"/>
    </row>
    <row r="25" spans="1:50" s="54" customFormat="1" x14ac:dyDescent="0.2">
      <c r="A25" s="197" t="s">
        <v>347</v>
      </c>
      <c r="B25" s="197"/>
      <c r="C25" s="197"/>
      <c r="D25" s="197"/>
      <c r="E25" s="197"/>
      <c r="F25" s="55"/>
      <c r="G25" s="55"/>
      <c r="H25" s="56"/>
      <c r="L25" s="56"/>
      <c r="M25" s="56"/>
      <c r="N25" s="55"/>
      <c r="O25" s="55"/>
      <c r="P25" s="55"/>
      <c r="Q25" s="56"/>
      <c r="AC25" s="56"/>
      <c r="AD25" s="56"/>
    </row>
    <row r="26" spans="1:50" s="54" customFormat="1" x14ac:dyDescent="0.2">
      <c r="A26" s="57" t="s">
        <v>349</v>
      </c>
    </row>
    <row r="27" spans="1:50" s="54" customFormat="1" x14ac:dyDescent="0.2">
      <c r="A27" s="57" t="s">
        <v>350</v>
      </c>
    </row>
    <row r="28" spans="1:50" s="54" customFormat="1" x14ac:dyDescent="0.2">
      <c r="A28" s="58" t="s">
        <v>658</v>
      </c>
      <c r="B28" s="58"/>
      <c r="C28" s="58"/>
      <c r="D28" s="58"/>
      <c r="E28" s="58"/>
      <c r="F28" s="55"/>
      <c r="G28" s="55"/>
      <c r="H28" s="56"/>
      <c r="L28" s="56"/>
      <c r="M28" s="56"/>
      <c r="N28" s="55"/>
      <c r="O28" s="55"/>
      <c r="P28" s="55"/>
      <c r="Q28" s="56"/>
      <c r="AC28" s="56"/>
      <c r="AD28" s="56"/>
    </row>
    <row r="29" spans="1:50" x14ac:dyDescent="0.2">
      <c r="A29" s="53"/>
      <c r="B29" s="53"/>
      <c r="C29" s="53"/>
      <c r="D29" s="53"/>
      <c r="E29" s="53"/>
      <c r="F29" s="53"/>
      <c r="G29" s="53"/>
      <c r="AN29" s="9"/>
    </row>
  </sheetData>
  <mergeCells count="236">
    <mergeCell ref="AW7:AW10"/>
    <mergeCell ref="AO7:AO10"/>
    <mergeCell ref="AP7:AP10"/>
    <mergeCell ref="AQ7:AQ10"/>
    <mergeCell ref="AR7:AR10"/>
    <mergeCell ref="AS7:AS10"/>
    <mergeCell ref="AN7:AN10"/>
    <mergeCell ref="AE7:AE10"/>
    <mergeCell ref="AF7:AF10"/>
    <mergeCell ref="AG7:AG10"/>
    <mergeCell ref="AH7:AH10"/>
    <mergeCell ref="AI7:AI10"/>
    <mergeCell ref="AT7:AT10"/>
    <mergeCell ref="AU7:AU10"/>
    <mergeCell ref="AV7:AV10"/>
    <mergeCell ref="U7:U10"/>
    <mergeCell ref="V7:V10"/>
    <mergeCell ref="W7:W10"/>
    <mergeCell ref="X7:X10"/>
    <mergeCell ref="Y7:Y10"/>
    <mergeCell ref="AJ7:AJ10"/>
    <mergeCell ref="AK7:AK10"/>
    <mergeCell ref="AL7:AL10"/>
    <mergeCell ref="AM7:AM10"/>
    <mergeCell ref="Z7:Z10"/>
    <mergeCell ref="AA7:AA10"/>
    <mergeCell ref="AB7:AB10"/>
    <mergeCell ref="AC7:AC10"/>
    <mergeCell ref="AD7:AD10"/>
    <mergeCell ref="A25:E25"/>
    <mergeCell ref="P7:P10"/>
    <mergeCell ref="Q7:Q10"/>
    <mergeCell ref="R7:R10"/>
    <mergeCell ref="S7:S10"/>
    <mergeCell ref="T7:T10"/>
    <mergeCell ref="F7:F10"/>
    <mergeCell ref="G7:G10"/>
    <mergeCell ref="H7:H10"/>
    <mergeCell ref="N7:N10"/>
    <mergeCell ref="O7:O10"/>
    <mergeCell ref="A7:A10"/>
    <mergeCell ref="B7:B10"/>
    <mergeCell ref="C7:C10"/>
    <mergeCell ref="D7:D10"/>
    <mergeCell ref="E7:E10"/>
    <mergeCell ref="A11:A14"/>
    <mergeCell ref="B11:B14"/>
    <mergeCell ref="C11:C14"/>
    <mergeCell ref="D11:D14"/>
    <mergeCell ref="E11:E14"/>
    <mergeCell ref="F11:F14"/>
    <mergeCell ref="G11:G14"/>
    <mergeCell ref="H11:H14"/>
    <mergeCell ref="T3:T5"/>
    <mergeCell ref="G3:G5"/>
    <mergeCell ref="H3:H5"/>
    <mergeCell ref="I3:Q3"/>
    <mergeCell ref="R3:R5"/>
    <mergeCell ref="S3:S5"/>
    <mergeCell ref="I4:K4"/>
    <mergeCell ref="L4:L5"/>
    <mergeCell ref="M4:M5"/>
    <mergeCell ref="N4:P4"/>
    <mergeCell ref="Q4:Q5"/>
    <mergeCell ref="AV3:AV5"/>
    <mergeCell ref="U3:U5"/>
    <mergeCell ref="AI3:AI5"/>
    <mergeCell ref="AD4:AD5"/>
    <mergeCell ref="AE4:AE5"/>
    <mergeCell ref="W3:W5"/>
    <mergeCell ref="X3:X5"/>
    <mergeCell ref="Y3:Y5"/>
    <mergeCell ref="Z3:Z5"/>
    <mergeCell ref="AA3:AA5"/>
    <mergeCell ref="AB3:AB5"/>
    <mergeCell ref="AC3:AC5"/>
    <mergeCell ref="AD3:AE3"/>
    <mergeCell ref="AF3:AF5"/>
    <mergeCell ref="AG3:AG5"/>
    <mergeCell ref="AH3:AH5"/>
    <mergeCell ref="AS3:AS5"/>
    <mergeCell ref="AT3:AT5"/>
    <mergeCell ref="AU3:AU5"/>
    <mergeCell ref="AP3:AP5"/>
    <mergeCell ref="AQ3:AQ5"/>
    <mergeCell ref="A1:BK1"/>
    <mergeCell ref="A2:A5"/>
    <mergeCell ref="B2:B5"/>
    <mergeCell ref="C2:H2"/>
    <mergeCell ref="I2:Q2"/>
    <mergeCell ref="R2:W2"/>
    <mergeCell ref="X2:AC2"/>
    <mergeCell ref="AD2:AI2"/>
    <mergeCell ref="AJ2:AM2"/>
    <mergeCell ref="AN2:AW2"/>
    <mergeCell ref="V3:V5"/>
    <mergeCell ref="C3:C5"/>
    <mergeCell ref="D3:D5"/>
    <mergeCell ref="E3:E5"/>
    <mergeCell ref="F3:F5"/>
    <mergeCell ref="AW3:AW5"/>
    <mergeCell ref="AR3:AR5"/>
    <mergeCell ref="AJ4:AJ5"/>
    <mergeCell ref="AK4:AK5"/>
    <mergeCell ref="AL4:AL5"/>
    <mergeCell ref="AM4:AM5"/>
    <mergeCell ref="AJ3:AM3"/>
    <mergeCell ref="AN3:AN5"/>
    <mergeCell ref="AO3:AO5"/>
    <mergeCell ref="N11:N14"/>
    <mergeCell ref="O11:O14"/>
    <mergeCell ref="P11:P14"/>
    <mergeCell ref="Q11:Q14"/>
    <mergeCell ref="R11:R14"/>
    <mergeCell ref="S11:S14"/>
    <mergeCell ref="T11:T14"/>
    <mergeCell ref="U11:U14"/>
    <mergeCell ref="V11:V14"/>
    <mergeCell ref="W11:W14"/>
    <mergeCell ref="X11:X14"/>
    <mergeCell ref="Y11:Y14"/>
    <mergeCell ref="Z11:Z14"/>
    <mergeCell ref="AA11:AA14"/>
    <mergeCell ref="AB11:AB14"/>
    <mergeCell ref="AC11:AC14"/>
    <mergeCell ref="AD11:AD14"/>
    <mergeCell ref="AE11:AE14"/>
    <mergeCell ref="AF11:AF14"/>
    <mergeCell ref="AG11:AG14"/>
    <mergeCell ref="AH11:AH14"/>
    <mergeCell ref="AI11:AI14"/>
    <mergeCell ref="AJ11:AJ14"/>
    <mergeCell ref="AK11:AK14"/>
    <mergeCell ref="AL11:AL14"/>
    <mergeCell ref="AM11:AM14"/>
    <mergeCell ref="AN11:AN14"/>
    <mergeCell ref="AO11:AO14"/>
    <mergeCell ref="AP11:AP14"/>
    <mergeCell ref="AQ11:AQ14"/>
    <mergeCell ref="AR11:AR14"/>
    <mergeCell ref="AS11:AS14"/>
    <mergeCell ref="AT11:AT14"/>
    <mergeCell ref="AU11:AU14"/>
    <mergeCell ref="AV11:AV14"/>
    <mergeCell ref="AW11:AW14"/>
    <mergeCell ref="A15:A18"/>
    <mergeCell ref="B15:B18"/>
    <mergeCell ref="C15:C18"/>
    <mergeCell ref="D15:D18"/>
    <mergeCell ref="E15:E18"/>
    <mergeCell ref="F15:F18"/>
    <mergeCell ref="G15:G18"/>
    <mergeCell ref="H15:H18"/>
    <mergeCell ref="N15:N18"/>
    <mergeCell ref="AF15:AF18"/>
    <mergeCell ref="O15:O18"/>
    <mergeCell ref="P15:P18"/>
    <mergeCell ref="Q15:Q18"/>
    <mergeCell ref="R15:R18"/>
    <mergeCell ref="S15:S18"/>
    <mergeCell ref="T15:T18"/>
    <mergeCell ref="U15:U18"/>
    <mergeCell ref="V15:V18"/>
    <mergeCell ref="W15:W18"/>
    <mergeCell ref="AR15:AR18"/>
    <mergeCell ref="AS15:AS18"/>
    <mergeCell ref="AT15:AT18"/>
    <mergeCell ref="AU15:AU18"/>
    <mergeCell ref="AV15:AV18"/>
    <mergeCell ref="AW15:AW18"/>
    <mergeCell ref="A19:A22"/>
    <mergeCell ref="B19:B22"/>
    <mergeCell ref="C19:C22"/>
    <mergeCell ref="D19:D22"/>
    <mergeCell ref="E19:E22"/>
    <mergeCell ref="F19:F22"/>
    <mergeCell ref="G19:G22"/>
    <mergeCell ref="H19:H22"/>
    <mergeCell ref="N19:N22"/>
    <mergeCell ref="O19:O22"/>
    <mergeCell ref="P19:P22"/>
    <mergeCell ref="Q19:Q22"/>
    <mergeCell ref="R19:R22"/>
    <mergeCell ref="S19:S22"/>
    <mergeCell ref="T19:T22"/>
    <mergeCell ref="U19:U22"/>
    <mergeCell ref="AG15:AG18"/>
    <mergeCell ref="AH15:AH18"/>
    <mergeCell ref="X19:X22"/>
    <mergeCell ref="Y19:Y22"/>
    <mergeCell ref="Z19:Z22"/>
    <mergeCell ref="AA19:AA22"/>
    <mergeCell ref="AB19:AB22"/>
    <mergeCell ref="AC19:AC22"/>
    <mergeCell ref="AD19:AD22"/>
    <mergeCell ref="AP15:AP18"/>
    <mergeCell ref="AQ15:AQ18"/>
    <mergeCell ref="AI15:AI18"/>
    <mergeCell ref="AJ15:AJ18"/>
    <mergeCell ref="AK15:AK18"/>
    <mergeCell ref="AL15:AL18"/>
    <mergeCell ref="AM15:AM18"/>
    <mergeCell ref="AN15:AN18"/>
    <mergeCell ref="AO15:AO18"/>
    <mergeCell ref="X15:X18"/>
    <mergeCell ref="Y15:Y18"/>
    <mergeCell ref="Z15:Z18"/>
    <mergeCell ref="AA15:AA18"/>
    <mergeCell ref="AB15:AB18"/>
    <mergeCell ref="AC15:AC18"/>
    <mergeCell ref="AD15:AD18"/>
    <mergeCell ref="AE15:AE18"/>
    <mergeCell ref="M11:M14"/>
    <mergeCell ref="M15:M18"/>
    <mergeCell ref="M19:M22"/>
    <mergeCell ref="AW19:AW22"/>
    <mergeCell ref="AN19:AN22"/>
    <mergeCell ref="AO19:AO22"/>
    <mergeCell ref="AP19:AP22"/>
    <mergeCell ref="AQ19:AQ22"/>
    <mergeCell ref="AR19:AR22"/>
    <mergeCell ref="AS19:AS22"/>
    <mergeCell ref="AT19:AT22"/>
    <mergeCell ref="AU19:AU22"/>
    <mergeCell ref="AV19:AV22"/>
    <mergeCell ref="AE19:AE22"/>
    <mergeCell ref="AF19:AF22"/>
    <mergeCell ref="AG19:AG22"/>
    <mergeCell ref="AH19:AH22"/>
    <mergeCell ref="AI19:AI22"/>
    <mergeCell ref="AJ19:AJ22"/>
    <mergeCell ref="AK19:AK22"/>
    <mergeCell ref="AL19:AL22"/>
    <mergeCell ref="AM19:AM22"/>
    <mergeCell ref="V19:V22"/>
    <mergeCell ref="W19:W22"/>
  </mergeCells>
  <hyperlinks>
    <hyperlink ref="AW6" r:id="rId1"/>
    <hyperlink ref="E6" r:id="rId2"/>
    <hyperlink ref="E7" r:id="rId3"/>
    <hyperlink ref="AF7" r:id="rId4"/>
    <hyperlink ref="AW7:AW10" r:id="rId5" display="PDF"/>
    <hyperlink ref="G11:G14" r:id="rId6" display="http://www.japami.gob.mx/transparencia/LGT/28_Licitaciones/ACTAS%20DE%20ENTREGAOBRA2015/ENTREGA%20TOTAL%20CALLES%20GIRASOL%20Y%20TULIPAN.pdf"/>
    <hyperlink ref="G15:G18" r:id="rId7" display="http://www.japami.gob.mx/transparencia/LGT/28_Licitaciones/ATRIBUTOS/2%20-%20ACTA%20DE%20CONSEJO%201%202016%20ORDINARIA%20OK.pdf"/>
    <hyperlink ref="G19:G22" r:id="rId8" display="http://www.japami.gob.mx/transparencia/LGT/28_Licitaciones/ATRIBUTOS/2%20-%20ACTA%20DE%20CONSEJO%201%202016%20ORDINARIA%20OK.pdf"/>
    <hyperlink ref="G23" r:id="rId9"/>
    <hyperlink ref="AV11:AV14" r:id="rId10" display="PDF"/>
    <hyperlink ref="AW11:AW14" r:id="rId11" display="PDF"/>
    <hyperlink ref="AV15:AV18" r:id="rId12" display="PDF"/>
    <hyperlink ref="AW15:AW18" r:id="rId13" display="PDF"/>
    <hyperlink ref="AV19:AV22" r:id="rId14" display="PDF"/>
    <hyperlink ref="AW19:AW22" r:id="rId15" display="PDF"/>
    <hyperlink ref="AW23" r:id="rId16"/>
    <hyperlink ref="AV23" r:id="rId17"/>
  </hyperlinks>
  <pageMargins left="0.25" right="0.25" top="0.75" bottom="0.75" header="0.3" footer="0.3"/>
  <pageSetup scale="75" fitToHeight="0" orientation="landscape"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9"/>
  <sheetViews>
    <sheetView topLeftCell="V1" zoomScale="80" zoomScaleNormal="80" workbookViewId="0">
      <pane ySplit="5" topLeftCell="A6" activePane="bottomLeft" state="frozen"/>
      <selection pane="bottomLeft" sqref="A1:BK1"/>
    </sheetView>
  </sheetViews>
  <sheetFormatPr baseColWidth="10" defaultRowHeight="11.25" x14ac:dyDescent="0.2"/>
  <cols>
    <col min="1" max="1" width="20" style="1" customWidth="1"/>
    <col min="2" max="2" width="25.28515625" style="1" customWidth="1"/>
    <col min="3" max="3" width="13.140625" style="1" customWidth="1"/>
    <col min="4" max="4" width="18.7109375" style="1" customWidth="1"/>
    <col min="5" max="5" width="23.42578125" style="1" customWidth="1"/>
    <col min="6" max="6" width="21.140625" style="1" customWidth="1"/>
    <col min="7" max="7" width="20.42578125" style="1" customWidth="1"/>
    <col min="8" max="8" width="28.42578125" style="1" customWidth="1"/>
    <col min="9" max="9" width="21.5703125" style="1" customWidth="1"/>
    <col min="10" max="10" width="17.85546875" style="1" customWidth="1"/>
    <col min="11" max="11" width="22.7109375" style="1" customWidth="1"/>
    <col min="12" max="12" width="24.28515625" style="1" customWidth="1"/>
    <col min="13" max="13" width="16.5703125" style="1" customWidth="1"/>
    <col min="14" max="14" width="15.42578125" style="1" customWidth="1"/>
    <col min="15" max="15" width="11.42578125" style="1"/>
    <col min="16" max="16" width="27.85546875" style="1" customWidth="1"/>
    <col min="17" max="17" width="20.140625" style="1" customWidth="1"/>
    <col min="18" max="18" width="21.42578125" style="1" customWidth="1"/>
    <col min="19" max="19" width="15.42578125" style="1" customWidth="1"/>
    <col min="20" max="20" width="25" style="1" customWidth="1"/>
    <col min="21" max="21" width="14" style="1" bestFit="1" customWidth="1"/>
    <col min="22" max="25" width="11.42578125" style="1"/>
    <col min="26" max="26" width="15.140625" style="1" customWidth="1"/>
    <col min="27" max="27" width="40.7109375" style="1" bestFit="1" customWidth="1"/>
    <col min="28" max="28" width="30.140625" style="1" customWidth="1"/>
    <col min="29" max="29" width="32.85546875" style="12" customWidth="1"/>
    <col min="30" max="30" width="11.42578125" style="1"/>
    <col min="31" max="31" width="15.85546875" style="1" customWidth="1"/>
    <col min="32" max="32" width="11.42578125" style="1"/>
    <col min="33" max="33" width="14.140625" style="1" customWidth="1"/>
    <col min="34" max="34" width="16.140625" style="1" customWidth="1"/>
    <col min="35" max="35" width="22.5703125" style="1" customWidth="1"/>
    <col min="36" max="37" width="11.42578125" style="1"/>
    <col min="38" max="38" width="31.5703125" style="1" customWidth="1"/>
    <col min="39" max="39" width="17.140625" style="1" customWidth="1"/>
    <col min="40" max="40" width="11.42578125" style="1"/>
    <col min="41" max="41" width="14" style="1" customWidth="1"/>
    <col min="42" max="42" width="14.5703125" style="1" customWidth="1"/>
    <col min="43" max="43" width="26.42578125" style="1" customWidth="1"/>
    <col min="44" max="44" width="29.5703125" style="1" customWidth="1"/>
    <col min="45" max="45" width="26.85546875" style="1" customWidth="1"/>
    <col min="46" max="46" width="11.42578125" style="1"/>
    <col min="47" max="47" width="25.42578125" style="1" customWidth="1"/>
    <col min="48" max="48" width="36.42578125" style="1" customWidth="1"/>
    <col min="49" max="51" width="11.42578125" style="1"/>
    <col min="52" max="52" width="18.140625" style="1" customWidth="1"/>
    <col min="53" max="53" width="40" style="1" customWidth="1"/>
    <col min="54" max="54" width="25.5703125" style="1" customWidth="1"/>
    <col min="55" max="55" width="26.7109375" style="1" customWidth="1"/>
    <col min="56" max="56" width="15.7109375" style="1" customWidth="1"/>
    <col min="57" max="57" width="20.85546875" style="1" customWidth="1"/>
    <col min="58" max="58" width="22" style="1" customWidth="1"/>
    <col min="59" max="59" width="29.7109375" style="1" customWidth="1"/>
    <col min="60" max="60" width="22.140625" style="1" customWidth="1"/>
    <col min="61" max="61" width="24" style="1" customWidth="1"/>
    <col min="62" max="62" width="22.140625" style="1" customWidth="1"/>
    <col min="63" max="16384" width="11.42578125" style="1"/>
  </cols>
  <sheetData>
    <row r="1" spans="1:63" ht="91.5" customHeight="1" x14ac:dyDescent="0.2">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9"/>
      <c r="AY1" s="199"/>
      <c r="AZ1" s="199"/>
      <c r="BA1" s="199"/>
      <c r="BB1" s="199"/>
      <c r="BC1" s="199"/>
      <c r="BD1" s="199"/>
      <c r="BE1" s="199"/>
      <c r="BF1" s="199"/>
      <c r="BG1" s="199"/>
      <c r="BH1" s="199"/>
      <c r="BI1" s="199"/>
      <c r="BJ1" s="199"/>
      <c r="BK1" s="199"/>
    </row>
    <row r="2" spans="1:63" s="13" customFormat="1" ht="18.75" customHeight="1" x14ac:dyDescent="0.2">
      <c r="A2" s="200" t="s">
        <v>25</v>
      </c>
      <c r="B2" s="200" t="s">
        <v>26</v>
      </c>
      <c r="C2" s="200" t="s">
        <v>27</v>
      </c>
      <c r="D2" s="200"/>
      <c r="E2" s="200"/>
      <c r="F2" s="200"/>
      <c r="G2" s="200"/>
      <c r="H2" s="200"/>
      <c r="I2" s="200" t="s">
        <v>27</v>
      </c>
      <c r="J2" s="200"/>
      <c r="K2" s="200"/>
      <c r="L2" s="200"/>
      <c r="M2" s="200"/>
      <c r="N2" s="200"/>
      <c r="O2" s="200"/>
      <c r="P2" s="200"/>
      <c r="Q2" s="200"/>
      <c r="R2" s="200" t="s">
        <v>37</v>
      </c>
      <c r="S2" s="200"/>
      <c r="T2" s="200"/>
      <c r="U2" s="200"/>
      <c r="V2" s="200"/>
      <c r="W2" s="200"/>
      <c r="X2" s="200" t="s">
        <v>37</v>
      </c>
      <c r="Y2" s="200"/>
      <c r="Z2" s="200"/>
      <c r="AA2" s="200"/>
      <c r="AB2" s="200"/>
      <c r="AC2" s="200"/>
      <c r="AD2" s="200" t="s">
        <v>27</v>
      </c>
      <c r="AE2" s="200"/>
      <c r="AF2" s="200"/>
      <c r="AG2" s="200"/>
      <c r="AH2" s="200"/>
      <c r="AI2" s="200"/>
      <c r="AJ2" s="200" t="s">
        <v>27</v>
      </c>
      <c r="AK2" s="200"/>
      <c r="AL2" s="200"/>
      <c r="AM2" s="200"/>
      <c r="AN2" s="200" t="s">
        <v>27</v>
      </c>
      <c r="AO2" s="200"/>
      <c r="AP2" s="200"/>
      <c r="AQ2" s="200"/>
      <c r="AR2" s="200"/>
      <c r="AS2" s="200"/>
      <c r="AT2" s="200"/>
      <c r="AU2" s="200"/>
      <c r="AV2" s="200"/>
      <c r="AW2" s="200"/>
    </row>
    <row r="3" spans="1:63" s="13" customFormat="1" ht="18.75" customHeight="1" x14ac:dyDescent="0.2">
      <c r="A3" s="200"/>
      <c r="B3" s="200"/>
      <c r="C3" s="200" t="s">
        <v>0</v>
      </c>
      <c r="D3" s="200" t="s">
        <v>3</v>
      </c>
      <c r="E3" s="200" t="s">
        <v>28</v>
      </c>
      <c r="F3" s="200" t="s">
        <v>29</v>
      </c>
      <c r="G3" s="200" t="s">
        <v>30</v>
      </c>
      <c r="H3" s="200" t="s">
        <v>31</v>
      </c>
      <c r="I3" s="200" t="s">
        <v>32</v>
      </c>
      <c r="J3" s="200"/>
      <c r="K3" s="200"/>
      <c r="L3" s="200"/>
      <c r="M3" s="200"/>
      <c r="N3" s="200"/>
      <c r="O3" s="200"/>
      <c r="P3" s="200"/>
      <c r="Q3" s="200"/>
      <c r="R3" s="200" t="s">
        <v>38</v>
      </c>
      <c r="S3" s="200" t="s">
        <v>5</v>
      </c>
      <c r="T3" s="200" t="s">
        <v>6</v>
      </c>
      <c r="U3" s="200" t="s">
        <v>7</v>
      </c>
      <c r="V3" s="200" t="s">
        <v>39</v>
      </c>
      <c r="W3" s="200" t="s">
        <v>40</v>
      </c>
      <c r="X3" s="200" t="s">
        <v>8</v>
      </c>
      <c r="Y3" s="200" t="s">
        <v>9</v>
      </c>
      <c r="Z3" s="200" t="s">
        <v>41</v>
      </c>
      <c r="AA3" s="200" t="s">
        <v>42</v>
      </c>
      <c r="AB3" s="200" t="s">
        <v>10</v>
      </c>
      <c r="AC3" s="260" t="s">
        <v>346</v>
      </c>
      <c r="AD3" s="200" t="s">
        <v>11</v>
      </c>
      <c r="AE3" s="200"/>
      <c r="AF3" s="200" t="s">
        <v>12</v>
      </c>
      <c r="AG3" s="200" t="s">
        <v>44</v>
      </c>
      <c r="AH3" s="200" t="s">
        <v>45</v>
      </c>
      <c r="AI3" s="200" t="s">
        <v>46</v>
      </c>
      <c r="AJ3" s="200" t="s">
        <v>13</v>
      </c>
      <c r="AK3" s="200"/>
      <c r="AL3" s="200"/>
      <c r="AM3" s="200"/>
      <c r="AN3" s="200" t="s">
        <v>49</v>
      </c>
      <c r="AO3" s="200" t="s">
        <v>18</v>
      </c>
      <c r="AP3" s="200" t="s">
        <v>19</v>
      </c>
      <c r="AQ3" s="200" t="s">
        <v>50</v>
      </c>
      <c r="AR3" s="200" t="s">
        <v>20</v>
      </c>
      <c r="AS3" s="200" t="s">
        <v>51</v>
      </c>
      <c r="AT3" s="200" t="s">
        <v>21</v>
      </c>
      <c r="AU3" s="200" t="s">
        <v>22</v>
      </c>
      <c r="AV3" s="200" t="s">
        <v>23</v>
      </c>
      <c r="AW3" s="200" t="s">
        <v>24</v>
      </c>
    </row>
    <row r="4" spans="1:63" s="13" customFormat="1" ht="15" customHeight="1" x14ac:dyDescent="0.2">
      <c r="A4" s="200"/>
      <c r="B4" s="200"/>
      <c r="C4" s="200"/>
      <c r="D4" s="200"/>
      <c r="E4" s="200"/>
      <c r="F4" s="200"/>
      <c r="G4" s="200"/>
      <c r="H4" s="200"/>
      <c r="I4" s="200" t="s">
        <v>33</v>
      </c>
      <c r="J4" s="200"/>
      <c r="K4" s="200"/>
      <c r="L4" s="200" t="s">
        <v>34</v>
      </c>
      <c r="M4" s="200" t="s">
        <v>35</v>
      </c>
      <c r="N4" s="200" t="s">
        <v>36</v>
      </c>
      <c r="O4" s="200"/>
      <c r="P4" s="200"/>
      <c r="Q4" s="200" t="s">
        <v>34</v>
      </c>
      <c r="R4" s="200"/>
      <c r="S4" s="200"/>
      <c r="T4" s="200"/>
      <c r="U4" s="200"/>
      <c r="V4" s="200"/>
      <c r="W4" s="200"/>
      <c r="X4" s="200"/>
      <c r="Y4" s="200"/>
      <c r="Z4" s="200"/>
      <c r="AA4" s="200"/>
      <c r="AB4" s="200"/>
      <c r="AC4" s="260"/>
      <c r="AD4" s="200" t="s">
        <v>47</v>
      </c>
      <c r="AE4" s="200" t="s">
        <v>48</v>
      </c>
      <c r="AF4" s="200"/>
      <c r="AG4" s="200"/>
      <c r="AH4" s="200"/>
      <c r="AI4" s="200"/>
      <c r="AJ4" s="200" t="s">
        <v>14</v>
      </c>
      <c r="AK4" s="200" t="s">
        <v>15</v>
      </c>
      <c r="AL4" s="200" t="s">
        <v>16</v>
      </c>
      <c r="AM4" s="200" t="s">
        <v>17</v>
      </c>
      <c r="AN4" s="200"/>
      <c r="AO4" s="200"/>
      <c r="AP4" s="200"/>
      <c r="AQ4" s="200"/>
      <c r="AR4" s="200"/>
      <c r="AS4" s="200"/>
      <c r="AT4" s="200"/>
      <c r="AU4" s="200"/>
      <c r="AV4" s="200"/>
      <c r="AW4" s="200"/>
    </row>
    <row r="5" spans="1:63" s="13" customFormat="1" ht="28.5" customHeight="1" x14ac:dyDescent="0.2">
      <c r="A5" s="200"/>
      <c r="B5" s="200"/>
      <c r="C5" s="200"/>
      <c r="D5" s="200"/>
      <c r="E5" s="200"/>
      <c r="F5" s="200"/>
      <c r="G5" s="200"/>
      <c r="H5" s="200"/>
      <c r="I5" s="16" t="s">
        <v>4</v>
      </c>
      <c r="J5" s="16" t="s">
        <v>1</v>
      </c>
      <c r="K5" s="16" t="s">
        <v>2</v>
      </c>
      <c r="L5" s="200"/>
      <c r="M5" s="200"/>
      <c r="N5" s="16" t="s">
        <v>4</v>
      </c>
      <c r="O5" s="16" t="s">
        <v>1</v>
      </c>
      <c r="P5" s="16" t="s">
        <v>2</v>
      </c>
      <c r="Q5" s="200"/>
      <c r="R5" s="200"/>
      <c r="S5" s="200"/>
      <c r="T5" s="200"/>
      <c r="U5" s="200"/>
      <c r="V5" s="200"/>
      <c r="W5" s="200"/>
      <c r="X5" s="200"/>
      <c r="Y5" s="200"/>
      <c r="Z5" s="200"/>
      <c r="AA5" s="200"/>
      <c r="AB5" s="200"/>
      <c r="AC5" s="260"/>
      <c r="AD5" s="200"/>
      <c r="AE5" s="200"/>
      <c r="AF5" s="200"/>
      <c r="AG5" s="200"/>
      <c r="AH5" s="200"/>
      <c r="AI5" s="200"/>
      <c r="AJ5" s="200"/>
      <c r="AK5" s="200"/>
      <c r="AL5" s="200"/>
      <c r="AM5" s="200"/>
      <c r="AN5" s="200"/>
      <c r="AO5" s="200"/>
      <c r="AP5" s="200"/>
      <c r="AQ5" s="200"/>
      <c r="AR5" s="200"/>
      <c r="AS5" s="200"/>
      <c r="AT5" s="200"/>
      <c r="AU5" s="200"/>
      <c r="AV5" s="200"/>
      <c r="AW5" s="200"/>
    </row>
    <row r="6" spans="1:63" s="3" customFormat="1" ht="45" x14ac:dyDescent="0.25">
      <c r="A6" s="16" t="s">
        <v>157</v>
      </c>
      <c r="B6" s="16" t="s">
        <v>158</v>
      </c>
      <c r="C6" s="16">
        <v>2016</v>
      </c>
      <c r="D6" s="16" t="s">
        <v>345</v>
      </c>
      <c r="E6" s="17" t="s">
        <v>210</v>
      </c>
      <c r="F6" s="16" t="s">
        <v>161</v>
      </c>
      <c r="G6" s="16" t="s">
        <v>56</v>
      </c>
      <c r="H6" s="16" t="s">
        <v>211</v>
      </c>
      <c r="I6" s="16" t="s">
        <v>56</v>
      </c>
      <c r="J6" s="59" t="s">
        <v>56</v>
      </c>
      <c r="K6" s="59" t="s">
        <v>56</v>
      </c>
      <c r="L6" s="16" t="s">
        <v>212</v>
      </c>
      <c r="M6" s="19">
        <v>123553.92</v>
      </c>
      <c r="N6" s="16" t="s">
        <v>56</v>
      </c>
      <c r="O6" s="59" t="s">
        <v>56</v>
      </c>
      <c r="P6" s="59" t="s">
        <v>56</v>
      </c>
      <c r="Q6" s="16" t="s">
        <v>213</v>
      </c>
      <c r="R6" s="16" t="s">
        <v>214</v>
      </c>
      <c r="S6" s="16" t="s">
        <v>167</v>
      </c>
      <c r="T6" s="16" t="s">
        <v>210</v>
      </c>
      <c r="U6" s="72">
        <v>42430</v>
      </c>
      <c r="V6" s="73">
        <f t="shared" ref="V6:V19" si="0">W6/1.16</f>
        <v>106512</v>
      </c>
      <c r="W6" s="73">
        <v>123553.92</v>
      </c>
      <c r="X6" s="16" t="s">
        <v>56</v>
      </c>
      <c r="Y6" s="16" t="s">
        <v>168</v>
      </c>
      <c r="Z6" s="16" t="s">
        <v>56</v>
      </c>
      <c r="AA6" s="16" t="s">
        <v>215</v>
      </c>
      <c r="AB6" s="16" t="s">
        <v>211</v>
      </c>
      <c r="AC6" s="73">
        <v>10651.2</v>
      </c>
      <c r="AD6" s="18">
        <v>42430</v>
      </c>
      <c r="AE6" s="18">
        <v>42735</v>
      </c>
      <c r="AF6" s="17" t="s">
        <v>129</v>
      </c>
      <c r="AG6" s="16" t="s">
        <v>56</v>
      </c>
      <c r="AH6" s="16" t="s">
        <v>170</v>
      </c>
      <c r="AI6" s="16" t="s">
        <v>171</v>
      </c>
      <c r="AJ6" s="16" t="s">
        <v>351</v>
      </c>
      <c r="AK6" s="16" t="s">
        <v>56</v>
      </c>
      <c r="AL6" s="16" t="s">
        <v>56</v>
      </c>
      <c r="AM6" s="16" t="s">
        <v>177</v>
      </c>
      <c r="AN6" s="16" t="s">
        <v>67</v>
      </c>
      <c r="AO6" s="16" t="s">
        <v>56</v>
      </c>
      <c r="AP6" s="16" t="s">
        <v>56</v>
      </c>
      <c r="AQ6" s="16" t="s">
        <v>56</v>
      </c>
      <c r="AR6" s="16" t="s">
        <v>56</v>
      </c>
      <c r="AS6" s="16" t="s">
        <v>56</v>
      </c>
      <c r="AT6" s="16" t="s">
        <v>56</v>
      </c>
      <c r="AU6" s="16" t="s">
        <v>56</v>
      </c>
      <c r="AV6" s="16" t="s">
        <v>56</v>
      </c>
      <c r="AW6" s="59" t="s">
        <v>391</v>
      </c>
      <c r="AX6" s="4"/>
    </row>
    <row r="7" spans="1:63" s="3" customFormat="1" ht="45" customHeight="1" x14ac:dyDescent="0.25">
      <c r="A7" s="239" t="s">
        <v>157</v>
      </c>
      <c r="B7" s="239" t="s">
        <v>158</v>
      </c>
      <c r="C7" s="239">
        <v>2016</v>
      </c>
      <c r="D7" s="239" t="s">
        <v>345</v>
      </c>
      <c r="E7" s="245" t="s">
        <v>216</v>
      </c>
      <c r="F7" s="239" t="s">
        <v>161</v>
      </c>
      <c r="G7" s="239" t="s">
        <v>56</v>
      </c>
      <c r="H7" s="239" t="s">
        <v>217</v>
      </c>
      <c r="I7" s="239" t="s">
        <v>56</v>
      </c>
      <c r="J7" s="239" t="s">
        <v>56</v>
      </c>
      <c r="K7" s="239" t="s">
        <v>56</v>
      </c>
      <c r="L7" s="16" t="s">
        <v>218</v>
      </c>
      <c r="M7" s="19">
        <v>417600</v>
      </c>
      <c r="N7" s="239" t="s">
        <v>56</v>
      </c>
      <c r="O7" s="239" t="s">
        <v>56</v>
      </c>
      <c r="P7" s="239" t="s">
        <v>56</v>
      </c>
      <c r="Q7" s="239" t="s">
        <v>219</v>
      </c>
      <c r="R7" s="239" t="s">
        <v>197</v>
      </c>
      <c r="S7" s="239" t="s">
        <v>167</v>
      </c>
      <c r="T7" s="239" t="s">
        <v>216</v>
      </c>
      <c r="U7" s="257">
        <v>42430</v>
      </c>
      <c r="V7" s="248">
        <f t="shared" si="0"/>
        <v>303450</v>
      </c>
      <c r="W7" s="248">
        <v>352002</v>
      </c>
      <c r="X7" s="239" t="s">
        <v>56</v>
      </c>
      <c r="Y7" s="239" t="s">
        <v>168</v>
      </c>
      <c r="Z7" s="239" t="s">
        <v>56</v>
      </c>
      <c r="AA7" s="239" t="s">
        <v>215</v>
      </c>
      <c r="AB7" s="239" t="s">
        <v>217</v>
      </c>
      <c r="AC7" s="248">
        <v>30345</v>
      </c>
      <c r="AD7" s="242">
        <v>42430</v>
      </c>
      <c r="AE7" s="239" t="s">
        <v>220</v>
      </c>
      <c r="AF7" s="245" t="s">
        <v>129</v>
      </c>
      <c r="AG7" s="239" t="s">
        <v>56</v>
      </c>
      <c r="AH7" s="239" t="s">
        <v>170</v>
      </c>
      <c r="AI7" s="239" t="s">
        <v>171</v>
      </c>
      <c r="AJ7" s="239" t="s">
        <v>351</v>
      </c>
      <c r="AK7" s="239" t="s">
        <v>56</v>
      </c>
      <c r="AL7" s="239" t="s">
        <v>56</v>
      </c>
      <c r="AM7" s="239" t="s">
        <v>177</v>
      </c>
      <c r="AN7" s="239" t="s">
        <v>67</v>
      </c>
      <c r="AO7" s="239" t="s">
        <v>56</v>
      </c>
      <c r="AP7" s="239" t="s">
        <v>56</v>
      </c>
      <c r="AQ7" s="239" t="s">
        <v>56</v>
      </c>
      <c r="AR7" s="239" t="s">
        <v>56</v>
      </c>
      <c r="AS7" s="239" t="s">
        <v>56</v>
      </c>
      <c r="AT7" s="239" t="s">
        <v>56</v>
      </c>
      <c r="AU7" s="239" t="s">
        <v>56</v>
      </c>
      <c r="AV7" s="239" t="s">
        <v>56</v>
      </c>
      <c r="AW7" s="239" t="s">
        <v>391</v>
      </c>
      <c r="AX7" s="4"/>
    </row>
    <row r="8" spans="1:63" s="3" customFormat="1" ht="22.5" x14ac:dyDescent="0.25">
      <c r="A8" s="240"/>
      <c r="B8" s="240"/>
      <c r="C8" s="240"/>
      <c r="D8" s="240"/>
      <c r="E8" s="246"/>
      <c r="F8" s="240"/>
      <c r="G8" s="240"/>
      <c r="H8" s="240"/>
      <c r="I8" s="240"/>
      <c r="J8" s="240"/>
      <c r="K8" s="240"/>
      <c r="L8" s="16" t="s">
        <v>221</v>
      </c>
      <c r="M8" s="19">
        <v>352002</v>
      </c>
      <c r="N8" s="240"/>
      <c r="O8" s="240"/>
      <c r="P8" s="240"/>
      <c r="Q8" s="240"/>
      <c r="R8" s="240"/>
      <c r="S8" s="240"/>
      <c r="T8" s="240"/>
      <c r="U8" s="258"/>
      <c r="V8" s="249"/>
      <c r="W8" s="249"/>
      <c r="X8" s="240"/>
      <c r="Y8" s="240"/>
      <c r="Z8" s="240"/>
      <c r="AA8" s="240"/>
      <c r="AB8" s="240"/>
      <c r="AC8" s="249"/>
      <c r="AD8" s="243"/>
      <c r="AE8" s="240"/>
      <c r="AF8" s="246"/>
      <c r="AG8" s="240"/>
      <c r="AH8" s="240"/>
      <c r="AI8" s="240"/>
      <c r="AJ8" s="240"/>
      <c r="AK8" s="240"/>
      <c r="AL8" s="240"/>
      <c r="AM8" s="240"/>
      <c r="AN8" s="240"/>
      <c r="AO8" s="240"/>
      <c r="AP8" s="240"/>
      <c r="AQ8" s="240"/>
      <c r="AR8" s="240"/>
      <c r="AS8" s="240"/>
      <c r="AT8" s="240"/>
      <c r="AU8" s="240"/>
      <c r="AV8" s="240"/>
      <c r="AW8" s="240"/>
      <c r="AX8" s="4"/>
    </row>
    <row r="9" spans="1:63" s="3" customFormat="1" ht="15" x14ac:dyDescent="0.25">
      <c r="A9" s="241"/>
      <c r="B9" s="241"/>
      <c r="C9" s="241"/>
      <c r="D9" s="241"/>
      <c r="E9" s="247"/>
      <c r="F9" s="241"/>
      <c r="G9" s="241"/>
      <c r="H9" s="241"/>
      <c r="I9" s="241"/>
      <c r="J9" s="241"/>
      <c r="K9" s="241"/>
      <c r="L9" s="16" t="s">
        <v>222</v>
      </c>
      <c r="M9" s="19">
        <v>372012</v>
      </c>
      <c r="N9" s="241"/>
      <c r="O9" s="241"/>
      <c r="P9" s="241"/>
      <c r="Q9" s="241"/>
      <c r="R9" s="241"/>
      <c r="S9" s="241"/>
      <c r="T9" s="241"/>
      <c r="U9" s="259"/>
      <c r="V9" s="250"/>
      <c r="W9" s="250"/>
      <c r="X9" s="241"/>
      <c r="Y9" s="241"/>
      <c r="Z9" s="241"/>
      <c r="AA9" s="241"/>
      <c r="AB9" s="241"/>
      <c r="AC9" s="250"/>
      <c r="AD9" s="244"/>
      <c r="AE9" s="241"/>
      <c r="AF9" s="247"/>
      <c r="AG9" s="241"/>
      <c r="AH9" s="241"/>
      <c r="AI9" s="241"/>
      <c r="AJ9" s="241"/>
      <c r="AK9" s="241"/>
      <c r="AL9" s="241"/>
      <c r="AM9" s="241"/>
      <c r="AN9" s="241"/>
      <c r="AO9" s="241"/>
      <c r="AP9" s="241"/>
      <c r="AQ9" s="241"/>
      <c r="AR9" s="241"/>
      <c r="AS9" s="241"/>
      <c r="AT9" s="241"/>
      <c r="AU9" s="241"/>
      <c r="AV9" s="241"/>
      <c r="AW9" s="241"/>
      <c r="AX9" s="4"/>
    </row>
    <row r="10" spans="1:63" s="3" customFormat="1" ht="45" customHeight="1" x14ac:dyDescent="0.25">
      <c r="A10" s="239" t="s">
        <v>157</v>
      </c>
      <c r="B10" s="239" t="s">
        <v>158</v>
      </c>
      <c r="C10" s="239">
        <v>2016</v>
      </c>
      <c r="D10" s="239" t="s">
        <v>345</v>
      </c>
      <c r="E10" s="245" t="s">
        <v>223</v>
      </c>
      <c r="F10" s="239" t="s">
        <v>161</v>
      </c>
      <c r="G10" s="239" t="s">
        <v>56</v>
      </c>
      <c r="H10" s="239" t="s">
        <v>224</v>
      </c>
      <c r="I10" s="239" t="s">
        <v>56</v>
      </c>
      <c r="J10" s="239" t="s">
        <v>56</v>
      </c>
      <c r="K10" s="239" t="s">
        <v>56</v>
      </c>
      <c r="L10" s="16" t="s">
        <v>225</v>
      </c>
      <c r="M10" s="19">
        <f>233621.98</f>
        <v>233621.98</v>
      </c>
      <c r="N10" s="239" t="s">
        <v>56</v>
      </c>
      <c r="O10" s="239" t="s">
        <v>56</v>
      </c>
      <c r="P10" s="239" t="s">
        <v>56</v>
      </c>
      <c r="Q10" s="239" t="s">
        <v>226</v>
      </c>
      <c r="R10" s="239" t="s">
        <v>227</v>
      </c>
      <c r="S10" s="239" t="s">
        <v>167</v>
      </c>
      <c r="T10" s="239" t="s">
        <v>223</v>
      </c>
      <c r="U10" s="257">
        <v>42430</v>
      </c>
      <c r="V10" s="248">
        <f t="shared" si="0"/>
        <v>182601.19827586209</v>
      </c>
      <c r="W10" s="248">
        <v>211817.39</v>
      </c>
      <c r="X10" s="239" t="s">
        <v>228</v>
      </c>
      <c r="Y10" s="239" t="s">
        <v>229</v>
      </c>
      <c r="Z10" s="239" t="s">
        <v>228</v>
      </c>
      <c r="AA10" s="239" t="s">
        <v>215</v>
      </c>
      <c r="AB10" s="239" t="s">
        <v>224</v>
      </c>
      <c r="AC10" s="248">
        <v>18260.11</v>
      </c>
      <c r="AD10" s="242">
        <v>42430</v>
      </c>
      <c r="AE10" s="242">
        <v>42613</v>
      </c>
      <c r="AF10" s="245" t="s">
        <v>129</v>
      </c>
      <c r="AG10" s="239" t="s">
        <v>56</v>
      </c>
      <c r="AH10" s="239" t="s">
        <v>170</v>
      </c>
      <c r="AI10" s="239" t="s">
        <v>171</v>
      </c>
      <c r="AJ10" s="239" t="s">
        <v>351</v>
      </c>
      <c r="AK10" s="239" t="s">
        <v>56</v>
      </c>
      <c r="AL10" s="239" t="s">
        <v>56</v>
      </c>
      <c r="AM10" s="239" t="s">
        <v>177</v>
      </c>
      <c r="AN10" s="239" t="s">
        <v>67</v>
      </c>
      <c r="AO10" s="239" t="s">
        <v>56</v>
      </c>
      <c r="AP10" s="239" t="s">
        <v>56</v>
      </c>
      <c r="AQ10" s="239" t="s">
        <v>56</v>
      </c>
      <c r="AR10" s="239" t="s">
        <v>56</v>
      </c>
      <c r="AS10" s="239" t="s">
        <v>56</v>
      </c>
      <c r="AT10" s="239" t="s">
        <v>56</v>
      </c>
      <c r="AU10" s="239" t="s">
        <v>56</v>
      </c>
      <c r="AV10" s="239" t="s">
        <v>56</v>
      </c>
      <c r="AW10" s="239" t="s">
        <v>391</v>
      </c>
      <c r="AX10" s="4"/>
    </row>
    <row r="11" spans="1:63" s="3" customFormat="1" ht="15" x14ac:dyDescent="0.25">
      <c r="A11" s="240"/>
      <c r="B11" s="240"/>
      <c r="C11" s="240"/>
      <c r="D11" s="240"/>
      <c r="E11" s="246"/>
      <c r="F11" s="240"/>
      <c r="G11" s="240"/>
      <c r="H11" s="240"/>
      <c r="I11" s="240"/>
      <c r="J11" s="240"/>
      <c r="K11" s="240"/>
      <c r="L11" s="16" t="s">
        <v>230</v>
      </c>
      <c r="M11" s="19">
        <v>211817.39</v>
      </c>
      <c r="N11" s="240"/>
      <c r="O11" s="240"/>
      <c r="P11" s="240"/>
      <c r="Q11" s="240"/>
      <c r="R11" s="240"/>
      <c r="S11" s="240"/>
      <c r="T11" s="240"/>
      <c r="U11" s="258"/>
      <c r="V11" s="249"/>
      <c r="W11" s="249"/>
      <c r="X11" s="240"/>
      <c r="Y11" s="240"/>
      <c r="Z11" s="240"/>
      <c r="AA11" s="240"/>
      <c r="AB11" s="240"/>
      <c r="AC11" s="249"/>
      <c r="AD11" s="243"/>
      <c r="AE11" s="243"/>
      <c r="AF11" s="246"/>
      <c r="AG11" s="240"/>
      <c r="AH11" s="240"/>
      <c r="AI11" s="240"/>
      <c r="AJ11" s="240"/>
      <c r="AK11" s="240"/>
      <c r="AL11" s="240"/>
      <c r="AM11" s="240"/>
      <c r="AN11" s="240"/>
      <c r="AO11" s="240"/>
      <c r="AP11" s="240"/>
      <c r="AQ11" s="240"/>
      <c r="AR11" s="240"/>
      <c r="AS11" s="240"/>
      <c r="AT11" s="240"/>
      <c r="AU11" s="240"/>
      <c r="AV11" s="240"/>
      <c r="AW11" s="240"/>
      <c r="AX11" s="4"/>
    </row>
    <row r="12" spans="1:63" s="3" customFormat="1" ht="15" x14ac:dyDescent="0.25">
      <c r="A12" s="241"/>
      <c r="B12" s="241"/>
      <c r="C12" s="241"/>
      <c r="D12" s="241"/>
      <c r="E12" s="247"/>
      <c r="F12" s="241"/>
      <c r="G12" s="241"/>
      <c r="H12" s="241"/>
      <c r="I12" s="241"/>
      <c r="J12" s="241"/>
      <c r="K12" s="241"/>
      <c r="L12" s="16" t="s">
        <v>231</v>
      </c>
      <c r="M12" s="19">
        <v>233621.98</v>
      </c>
      <c r="N12" s="241"/>
      <c r="O12" s="241"/>
      <c r="P12" s="241"/>
      <c r="Q12" s="241"/>
      <c r="R12" s="241"/>
      <c r="S12" s="241"/>
      <c r="T12" s="241"/>
      <c r="U12" s="259"/>
      <c r="V12" s="250"/>
      <c r="W12" s="250"/>
      <c r="X12" s="241"/>
      <c r="Y12" s="241"/>
      <c r="Z12" s="241"/>
      <c r="AA12" s="241"/>
      <c r="AB12" s="241"/>
      <c r="AC12" s="250"/>
      <c r="AD12" s="244"/>
      <c r="AE12" s="244"/>
      <c r="AF12" s="247"/>
      <c r="AG12" s="241"/>
      <c r="AH12" s="241"/>
      <c r="AI12" s="241"/>
      <c r="AJ12" s="241"/>
      <c r="AK12" s="241"/>
      <c r="AL12" s="241"/>
      <c r="AM12" s="241"/>
      <c r="AN12" s="241"/>
      <c r="AO12" s="241"/>
      <c r="AP12" s="241"/>
      <c r="AQ12" s="241"/>
      <c r="AR12" s="241"/>
      <c r="AS12" s="241"/>
      <c r="AT12" s="241"/>
      <c r="AU12" s="241"/>
      <c r="AV12" s="241"/>
      <c r="AW12" s="241"/>
      <c r="AX12" s="4"/>
    </row>
    <row r="13" spans="1:63" s="3" customFormat="1" ht="44.25" customHeight="1" x14ac:dyDescent="0.25">
      <c r="A13" s="239" t="s">
        <v>157</v>
      </c>
      <c r="B13" s="239" t="s">
        <v>158</v>
      </c>
      <c r="C13" s="239">
        <v>2016</v>
      </c>
      <c r="D13" s="239" t="s">
        <v>345</v>
      </c>
      <c r="E13" s="245" t="s">
        <v>232</v>
      </c>
      <c r="F13" s="239" t="s">
        <v>161</v>
      </c>
      <c r="G13" s="239" t="s">
        <v>56</v>
      </c>
      <c r="H13" s="239" t="s">
        <v>233</v>
      </c>
      <c r="I13" s="239" t="s">
        <v>56</v>
      </c>
      <c r="J13" s="239" t="s">
        <v>56</v>
      </c>
      <c r="K13" s="239" t="s">
        <v>56</v>
      </c>
      <c r="L13" s="16" t="s">
        <v>212</v>
      </c>
      <c r="M13" s="19">
        <v>563560.56999999995</v>
      </c>
      <c r="N13" s="239" t="s">
        <v>56</v>
      </c>
      <c r="O13" s="239" t="s">
        <v>56</v>
      </c>
      <c r="P13" s="239" t="s">
        <v>56</v>
      </c>
      <c r="Q13" s="77" t="s">
        <v>234</v>
      </c>
      <c r="R13" s="239" t="s">
        <v>197</v>
      </c>
      <c r="S13" s="239" t="s">
        <v>167</v>
      </c>
      <c r="T13" s="239" t="s">
        <v>232</v>
      </c>
      <c r="U13" s="257">
        <v>42430</v>
      </c>
      <c r="V13" s="248">
        <f t="shared" si="0"/>
        <v>413509.87931034487</v>
      </c>
      <c r="W13" s="248">
        <v>479671.46</v>
      </c>
      <c r="X13" s="239" t="s">
        <v>228</v>
      </c>
      <c r="Y13" s="239" t="s">
        <v>229</v>
      </c>
      <c r="Z13" s="239" t="s">
        <v>228</v>
      </c>
      <c r="AA13" s="239" t="s">
        <v>215</v>
      </c>
      <c r="AB13" s="239" t="s">
        <v>233</v>
      </c>
      <c r="AC13" s="248">
        <v>41350.980000000003</v>
      </c>
      <c r="AD13" s="242">
        <v>42430</v>
      </c>
      <c r="AE13" s="242">
        <v>42613</v>
      </c>
      <c r="AF13" s="245" t="s">
        <v>129</v>
      </c>
      <c r="AG13" s="239" t="s">
        <v>56</v>
      </c>
      <c r="AH13" s="239" t="s">
        <v>170</v>
      </c>
      <c r="AI13" s="239" t="s">
        <v>171</v>
      </c>
      <c r="AJ13" s="239" t="s">
        <v>351</v>
      </c>
      <c r="AK13" s="239" t="s">
        <v>56</v>
      </c>
      <c r="AL13" s="239" t="s">
        <v>56</v>
      </c>
      <c r="AM13" s="239" t="s">
        <v>177</v>
      </c>
      <c r="AN13" s="239" t="s">
        <v>67</v>
      </c>
      <c r="AO13" s="239" t="s">
        <v>56</v>
      </c>
      <c r="AP13" s="239" t="s">
        <v>56</v>
      </c>
      <c r="AQ13" s="239" t="s">
        <v>56</v>
      </c>
      <c r="AR13" s="239" t="s">
        <v>56</v>
      </c>
      <c r="AS13" s="239" t="s">
        <v>56</v>
      </c>
      <c r="AT13" s="239" t="s">
        <v>56</v>
      </c>
      <c r="AU13" s="239" t="s">
        <v>56</v>
      </c>
      <c r="AV13" s="239" t="s">
        <v>56</v>
      </c>
      <c r="AW13" s="239" t="s">
        <v>391</v>
      </c>
      <c r="AX13" s="4"/>
    </row>
    <row r="14" spans="1:63" s="3" customFormat="1" ht="22.5" x14ac:dyDescent="0.25">
      <c r="A14" s="241"/>
      <c r="B14" s="241"/>
      <c r="C14" s="241"/>
      <c r="D14" s="241"/>
      <c r="E14" s="247"/>
      <c r="F14" s="241"/>
      <c r="G14" s="241"/>
      <c r="H14" s="241"/>
      <c r="I14" s="241"/>
      <c r="J14" s="241"/>
      <c r="K14" s="241"/>
      <c r="L14" s="16" t="s">
        <v>235</v>
      </c>
      <c r="M14" s="19">
        <v>479671.46</v>
      </c>
      <c r="N14" s="241"/>
      <c r="O14" s="241"/>
      <c r="P14" s="241"/>
      <c r="Q14" s="78"/>
      <c r="R14" s="241"/>
      <c r="S14" s="241"/>
      <c r="T14" s="241"/>
      <c r="U14" s="259"/>
      <c r="V14" s="250"/>
      <c r="W14" s="250"/>
      <c r="X14" s="241"/>
      <c r="Y14" s="241"/>
      <c r="Z14" s="241"/>
      <c r="AA14" s="241"/>
      <c r="AB14" s="241"/>
      <c r="AC14" s="250"/>
      <c r="AD14" s="244"/>
      <c r="AE14" s="244"/>
      <c r="AF14" s="247"/>
      <c r="AG14" s="241"/>
      <c r="AH14" s="241"/>
      <c r="AI14" s="241"/>
      <c r="AJ14" s="241"/>
      <c r="AK14" s="241"/>
      <c r="AL14" s="241"/>
      <c r="AM14" s="241"/>
      <c r="AN14" s="241"/>
      <c r="AO14" s="241"/>
      <c r="AP14" s="241"/>
      <c r="AQ14" s="241"/>
      <c r="AR14" s="241"/>
      <c r="AS14" s="241"/>
      <c r="AT14" s="241"/>
      <c r="AU14" s="241"/>
      <c r="AV14" s="241"/>
      <c r="AW14" s="241"/>
      <c r="AX14" s="4"/>
    </row>
    <row r="15" spans="1:63" s="118" customFormat="1" ht="45" customHeight="1" x14ac:dyDescent="0.25">
      <c r="A15" s="239" t="s">
        <v>157</v>
      </c>
      <c r="B15" s="239" t="s">
        <v>158</v>
      </c>
      <c r="C15" s="239">
        <v>2016</v>
      </c>
      <c r="D15" s="239" t="s">
        <v>345</v>
      </c>
      <c r="E15" s="245" t="s">
        <v>236</v>
      </c>
      <c r="F15" s="239" t="s">
        <v>161</v>
      </c>
      <c r="G15" s="239" t="s">
        <v>56</v>
      </c>
      <c r="H15" s="239" t="s">
        <v>237</v>
      </c>
      <c r="I15" s="239" t="s">
        <v>56</v>
      </c>
      <c r="J15" s="239" t="s">
        <v>56</v>
      </c>
      <c r="K15" s="239" t="s">
        <v>56</v>
      </c>
      <c r="L15" s="286" t="s">
        <v>238</v>
      </c>
      <c r="M15" s="287" t="s">
        <v>239</v>
      </c>
      <c r="N15" s="239" t="s">
        <v>56</v>
      </c>
      <c r="O15" s="239" t="s">
        <v>56</v>
      </c>
      <c r="P15" s="239" t="s">
        <v>56</v>
      </c>
      <c r="Q15" s="239" t="s">
        <v>240</v>
      </c>
      <c r="R15" s="239" t="s">
        <v>197</v>
      </c>
      <c r="S15" s="239" t="s">
        <v>167</v>
      </c>
      <c r="T15" s="239" t="s">
        <v>236</v>
      </c>
      <c r="U15" s="257">
        <v>42430</v>
      </c>
      <c r="V15" s="248">
        <f t="shared" si="0"/>
        <v>694130.62931034493</v>
      </c>
      <c r="W15" s="248">
        <v>805191.53</v>
      </c>
      <c r="X15" s="239" t="s">
        <v>228</v>
      </c>
      <c r="Y15" s="239" t="s">
        <v>229</v>
      </c>
      <c r="Z15" s="239" t="s">
        <v>228</v>
      </c>
      <c r="AA15" s="239" t="s">
        <v>215</v>
      </c>
      <c r="AB15" s="239" t="s">
        <v>237</v>
      </c>
      <c r="AC15" s="248">
        <v>69413.06</v>
      </c>
      <c r="AD15" s="242">
        <v>42430</v>
      </c>
      <c r="AE15" s="242">
        <v>42735</v>
      </c>
      <c r="AF15" s="245" t="s">
        <v>129</v>
      </c>
      <c r="AG15" s="239" t="s">
        <v>56</v>
      </c>
      <c r="AH15" s="239" t="s">
        <v>170</v>
      </c>
      <c r="AI15" s="239" t="s">
        <v>171</v>
      </c>
      <c r="AJ15" s="239" t="s">
        <v>351</v>
      </c>
      <c r="AK15" s="239" t="s">
        <v>56</v>
      </c>
      <c r="AL15" s="239" t="s">
        <v>56</v>
      </c>
      <c r="AM15" s="239" t="s">
        <v>177</v>
      </c>
      <c r="AN15" s="239" t="s">
        <v>67</v>
      </c>
      <c r="AO15" s="239" t="s">
        <v>56</v>
      </c>
      <c r="AP15" s="239" t="s">
        <v>56</v>
      </c>
      <c r="AQ15" s="239" t="s">
        <v>56</v>
      </c>
      <c r="AR15" s="239" t="s">
        <v>56</v>
      </c>
      <c r="AS15" s="239" t="s">
        <v>56</v>
      </c>
      <c r="AT15" s="239" t="s">
        <v>56</v>
      </c>
      <c r="AU15" s="239" t="s">
        <v>56</v>
      </c>
      <c r="AV15" s="239" t="s">
        <v>56</v>
      </c>
      <c r="AW15" s="239" t="s">
        <v>391</v>
      </c>
      <c r="AX15" s="288"/>
    </row>
    <row r="16" spans="1:63" customFormat="1" ht="15" x14ac:dyDescent="0.25">
      <c r="A16" s="240"/>
      <c r="B16" s="240"/>
      <c r="C16" s="240"/>
      <c r="D16" s="240"/>
      <c r="E16" s="246"/>
      <c r="F16" s="240"/>
      <c r="G16" s="240"/>
      <c r="H16" s="240"/>
      <c r="I16" s="240"/>
      <c r="J16" s="240"/>
      <c r="K16" s="240"/>
      <c r="L16" s="49" t="s">
        <v>241</v>
      </c>
      <c r="M16" s="50">
        <v>1230688.83</v>
      </c>
      <c r="N16" s="240"/>
      <c r="O16" s="240"/>
      <c r="P16" s="240"/>
      <c r="Q16" s="240"/>
      <c r="R16" s="240"/>
      <c r="S16" s="240"/>
      <c r="T16" s="240"/>
      <c r="U16" s="258"/>
      <c r="V16" s="249"/>
      <c r="W16" s="249"/>
      <c r="X16" s="240"/>
      <c r="Y16" s="240"/>
      <c r="Z16" s="240"/>
      <c r="AA16" s="240"/>
      <c r="AB16" s="240"/>
      <c r="AC16" s="249"/>
      <c r="AD16" s="243"/>
      <c r="AE16" s="243"/>
      <c r="AF16" s="246"/>
      <c r="AG16" s="240"/>
      <c r="AH16" s="240"/>
      <c r="AI16" s="240"/>
      <c r="AJ16" s="240"/>
      <c r="AK16" s="240"/>
      <c r="AL16" s="240"/>
      <c r="AM16" s="240"/>
      <c r="AN16" s="240"/>
      <c r="AO16" s="240"/>
      <c r="AP16" s="240"/>
      <c r="AQ16" s="240"/>
      <c r="AR16" s="240"/>
      <c r="AS16" s="240"/>
      <c r="AT16" s="240"/>
      <c r="AU16" s="240"/>
      <c r="AV16" s="240"/>
      <c r="AW16" s="240"/>
      <c r="AX16" s="5"/>
    </row>
    <row r="17" spans="1:50" customFormat="1" ht="22.5" x14ac:dyDescent="0.25">
      <c r="A17" s="241"/>
      <c r="B17" s="241"/>
      <c r="C17" s="241"/>
      <c r="D17" s="241"/>
      <c r="E17" s="247"/>
      <c r="F17" s="241"/>
      <c r="G17" s="241"/>
      <c r="H17" s="241"/>
      <c r="I17" s="241"/>
      <c r="J17" s="241"/>
      <c r="K17" s="241"/>
      <c r="L17" s="49" t="s">
        <v>242</v>
      </c>
      <c r="M17" s="50">
        <v>805191.53</v>
      </c>
      <c r="N17" s="241"/>
      <c r="O17" s="241"/>
      <c r="P17" s="241"/>
      <c r="Q17" s="241"/>
      <c r="R17" s="241"/>
      <c r="S17" s="241"/>
      <c r="T17" s="241"/>
      <c r="U17" s="259"/>
      <c r="V17" s="250"/>
      <c r="W17" s="250"/>
      <c r="X17" s="241"/>
      <c r="Y17" s="241"/>
      <c r="Z17" s="241"/>
      <c r="AA17" s="241"/>
      <c r="AB17" s="241"/>
      <c r="AC17" s="250"/>
      <c r="AD17" s="244"/>
      <c r="AE17" s="244"/>
      <c r="AF17" s="247"/>
      <c r="AG17" s="241"/>
      <c r="AH17" s="241"/>
      <c r="AI17" s="241"/>
      <c r="AJ17" s="241"/>
      <c r="AK17" s="241"/>
      <c r="AL17" s="241"/>
      <c r="AM17" s="241"/>
      <c r="AN17" s="241"/>
      <c r="AO17" s="241"/>
      <c r="AP17" s="241"/>
      <c r="AQ17" s="241"/>
      <c r="AR17" s="241"/>
      <c r="AS17" s="241"/>
      <c r="AT17" s="241"/>
      <c r="AU17" s="241"/>
      <c r="AV17" s="241"/>
      <c r="AW17" s="241"/>
      <c r="AX17" s="5"/>
    </row>
    <row r="18" spans="1:50" customFormat="1" ht="45" x14ac:dyDescent="0.25">
      <c r="A18" s="16" t="s">
        <v>157</v>
      </c>
      <c r="B18" s="16" t="s">
        <v>158</v>
      </c>
      <c r="C18" s="16">
        <v>2016</v>
      </c>
      <c r="D18" s="16" t="s">
        <v>345</v>
      </c>
      <c r="E18" s="17" t="s">
        <v>243</v>
      </c>
      <c r="F18" s="16" t="s">
        <v>161</v>
      </c>
      <c r="G18" s="59" t="s">
        <v>56</v>
      </c>
      <c r="H18" s="289" t="s">
        <v>344</v>
      </c>
      <c r="I18" s="59" t="s">
        <v>56</v>
      </c>
      <c r="J18" s="59" t="s">
        <v>56</v>
      </c>
      <c r="K18" s="59" t="s">
        <v>56</v>
      </c>
      <c r="L18" s="59" t="s">
        <v>56</v>
      </c>
      <c r="M18" s="59" t="s">
        <v>56</v>
      </c>
      <c r="N18" s="59" t="s">
        <v>56</v>
      </c>
      <c r="O18" s="59" t="s">
        <v>56</v>
      </c>
      <c r="P18" s="59" t="s">
        <v>56</v>
      </c>
      <c r="Q18" s="49" t="s">
        <v>245</v>
      </c>
      <c r="R18" s="49" t="s">
        <v>246</v>
      </c>
      <c r="S18" s="49" t="s">
        <v>167</v>
      </c>
      <c r="T18" s="49" t="s">
        <v>243</v>
      </c>
      <c r="U18" s="80">
        <v>42433</v>
      </c>
      <c r="V18" s="79">
        <f t="shared" si="0"/>
        <v>175961.60344827586</v>
      </c>
      <c r="W18" s="79">
        <v>204115.46</v>
      </c>
      <c r="X18" s="49" t="s">
        <v>228</v>
      </c>
      <c r="Y18" s="49" t="s">
        <v>229</v>
      </c>
      <c r="Z18" s="49" t="s">
        <v>228</v>
      </c>
      <c r="AA18" s="49" t="s">
        <v>215</v>
      </c>
      <c r="AB18" s="59" t="s">
        <v>244</v>
      </c>
      <c r="AC18" s="73">
        <v>10411</v>
      </c>
      <c r="AD18" s="18">
        <v>42433</v>
      </c>
      <c r="AE18" s="18">
        <v>42735</v>
      </c>
      <c r="AF18" s="17" t="s">
        <v>129</v>
      </c>
      <c r="AG18" s="59" t="s">
        <v>56</v>
      </c>
      <c r="AH18" s="59" t="s">
        <v>170</v>
      </c>
      <c r="AI18" s="59" t="s">
        <v>171</v>
      </c>
      <c r="AJ18" s="59" t="s">
        <v>351</v>
      </c>
      <c r="AK18" s="49" t="s">
        <v>56</v>
      </c>
      <c r="AL18" s="59" t="s">
        <v>56</v>
      </c>
      <c r="AM18" s="59" t="s">
        <v>177</v>
      </c>
      <c r="AN18" s="59" t="s">
        <v>67</v>
      </c>
      <c r="AO18" s="59" t="s">
        <v>56</v>
      </c>
      <c r="AP18" s="59" t="s">
        <v>56</v>
      </c>
      <c r="AQ18" s="59" t="s">
        <v>56</v>
      </c>
      <c r="AR18" s="59" t="s">
        <v>56</v>
      </c>
      <c r="AS18" s="59" t="s">
        <v>56</v>
      </c>
      <c r="AT18" s="59" t="s">
        <v>56</v>
      </c>
      <c r="AU18" s="59" t="s">
        <v>56</v>
      </c>
      <c r="AV18" s="59" t="s">
        <v>56</v>
      </c>
      <c r="AW18" s="59" t="s">
        <v>391</v>
      </c>
      <c r="AX18" s="5"/>
    </row>
    <row r="19" spans="1:50" customFormat="1" ht="45" x14ac:dyDescent="0.25">
      <c r="A19" s="16" t="s">
        <v>157</v>
      </c>
      <c r="B19" s="16" t="s">
        <v>158</v>
      </c>
      <c r="C19" s="16">
        <v>2016</v>
      </c>
      <c r="D19" s="16" t="s">
        <v>345</v>
      </c>
      <c r="E19" s="17" t="s">
        <v>247</v>
      </c>
      <c r="F19" s="16" t="s">
        <v>161</v>
      </c>
      <c r="G19" s="59" t="s">
        <v>56</v>
      </c>
      <c r="H19" s="289" t="s">
        <v>248</v>
      </c>
      <c r="I19" s="59" t="s">
        <v>56</v>
      </c>
      <c r="J19" s="59" t="s">
        <v>56</v>
      </c>
      <c r="K19" s="59" t="s">
        <v>56</v>
      </c>
      <c r="L19" s="59" t="s">
        <v>56</v>
      </c>
      <c r="M19" s="59" t="s">
        <v>56</v>
      </c>
      <c r="N19" s="49" t="s">
        <v>249</v>
      </c>
      <c r="O19" s="49" t="s">
        <v>250</v>
      </c>
      <c r="P19" s="49" t="s">
        <v>251</v>
      </c>
      <c r="Q19" s="49" t="s">
        <v>252</v>
      </c>
      <c r="R19" s="49" t="s">
        <v>246</v>
      </c>
      <c r="S19" s="49" t="s">
        <v>167</v>
      </c>
      <c r="T19" s="49" t="s">
        <v>247</v>
      </c>
      <c r="U19" s="80">
        <v>42433</v>
      </c>
      <c r="V19" s="79">
        <f t="shared" si="0"/>
        <v>125783.00000000001</v>
      </c>
      <c r="W19" s="79">
        <v>145908.28</v>
      </c>
      <c r="X19" s="49" t="s">
        <v>228</v>
      </c>
      <c r="Y19" s="49" t="s">
        <v>229</v>
      </c>
      <c r="Z19" s="49" t="s">
        <v>228</v>
      </c>
      <c r="AA19" s="49" t="s">
        <v>215</v>
      </c>
      <c r="AB19" s="59" t="s">
        <v>248</v>
      </c>
      <c r="AC19" s="73">
        <v>12578.3</v>
      </c>
      <c r="AD19" s="18">
        <v>42433</v>
      </c>
      <c r="AE19" s="18">
        <v>42735</v>
      </c>
      <c r="AF19" s="17" t="s">
        <v>129</v>
      </c>
      <c r="AG19" s="59" t="s">
        <v>56</v>
      </c>
      <c r="AH19" s="59" t="s">
        <v>170</v>
      </c>
      <c r="AI19" s="59" t="s">
        <v>171</v>
      </c>
      <c r="AJ19" s="59" t="s">
        <v>351</v>
      </c>
      <c r="AK19" s="49" t="s">
        <v>56</v>
      </c>
      <c r="AL19" s="59" t="s">
        <v>56</v>
      </c>
      <c r="AM19" s="59" t="s">
        <v>177</v>
      </c>
      <c r="AN19" s="59" t="s">
        <v>67</v>
      </c>
      <c r="AO19" s="59" t="s">
        <v>56</v>
      </c>
      <c r="AP19" s="59" t="s">
        <v>56</v>
      </c>
      <c r="AQ19" s="59" t="s">
        <v>56</v>
      </c>
      <c r="AR19" s="59" t="s">
        <v>56</v>
      </c>
      <c r="AS19" s="59" t="s">
        <v>56</v>
      </c>
      <c r="AT19" s="59" t="s">
        <v>56</v>
      </c>
      <c r="AU19" s="59" t="s">
        <v>56</v>
      </c>
      <c r="AV19" s="59" t="s">
        <v>56</v>
      </c>
      <c r="AW19" s="59" t="s">
        <v>391</v>
      </c>
      <c r="AX19" s="5"/>
    </row>
    <row r="20" spans="1:50" customFormat="1" ht="45" x14ac:dyDescent="0.25">
      <c r="A20" s="16" t="s">
        <v>157</v>
      </c>
      <c r="B20" s="16" t="s">
        <v>158</v>
      </c>
      <c r="C20" s="16">
        <v>2016</v>
      </c>
      <c r="D20" s="16" t="s">
        <v>345</v>
      </c>
      <c r="E20" s="17" t="s">
        <v>253</v>
      </c>
      <c r="F20" s="16" t="s">
        <v>161</v>
      </c>
      <c r="G20" s="59" t="s">
        <v>56</v>
      </c>
      <c r="H20" s="49" t="s">
        <v>254</v>
      </c>
      <c r="I20" s="59" t="s">
        <v>56</v>
      </c>
      <c r="J20" s="59" t="s">
        <v>56</v>
      </c>
      <c r="K20" s="59" t="s">
        <v>56</v>
      </c>
      <c r="L20" s="59" t="s">
        <v>56</v>
      </c>
      <c r="M20" s="59" t="s">
        <v>56</v>
      </c>
      <c r="N20" s="59" t="s">
        <v>56</v>
      </c>
      <c r="O20" s="59" t="s">
        <v>56</v>
      </c>
      <c r="P20" s="59" t="s">
        <v>56</v>
      </c>
      <c r="Q20" s="49" t="s">
        <v>255</v>
      </c>
      <c r="R20" s="49" t="s">
        <v>246</v>
      </c>
      <c r="S20" s="49" t="s">
        <v>167</v>
      </c>
      <c r="T20" s="49" t="s">
        <v>253</v>
      </c>
      <c r="U20" s="80">
        <v>42430</v>
      </c>
      <c r="V20" s="79">
        <v>149534.48000000001</v>
      </c>
      <c r="W20" s="79">
        <f>V20*1.16</f>
        <v>173459.99679999999</v>
      </c>
      <c r="X20" s="49" t="s">
        <v>228</v>
      </c>
      <c r="Y20" s="49" t="s">
        <v>229</v>
      </c>
      <c r="Z20" s="49" t="s">
        <v>228</v>
      </c>
      <c r="AA20" s="49" t="s">
        <v>215</v>
      </c>
      <c r="AB20" s="59" t="s">
        <v>254</v>
      </c>
      <c r="AC20" s="73">
        <v>14953.45</v>
      </c>
      <c r="AD20" s="18">
        <v>42430</v>
      </c>
      <c r="AE20" s="18">
        <v>42735</v>
      </c>
      <c r="AF20" s="17" t="s">
        <v>129</v>
      </c>
      <c r="AG20" s="59" t="s">
        <v>56</v>
      </c>
      <c r="AH20" s="59" t="s">
        <v>170</v>
      </c>
      <c r="AI20" s="59" t="s">
        <v>171</v>
      </c>
      <c r="AJ20" s="59" t="s">
        <v>351</v>
      </c>
      <c r="AK20" s="49" t="s">
        <v>56</v>
      </c>
      <c r="AL20" s="59" t="s">
        <v>56</v>
      </c>
      <c r="AM20" s="59" t="s">
        <v>177</v>
      </c>
      <c r="AN20" s="59" t="s">
        <v>67</v>
      </c>
      <c r="AO20" s="59" t="s">
        <v>56</v>
      </c>
      <c r="AP20" s="59" t="s">
        <v>56</v>
      </c>
      <c r="AQ20" s="59" t="s">
        <v>56</v>
      </c>
      <c r="AR20" s="59" t="s">
        <v>56</v>
      </c>
      <c r="AS20" s="59" t="s">
        <v>56</v>
      </c>
      <c r="AT20" s="59" t="s">
        <v>56</v>
      </c>
      <c r="AU20" s="59" t="s">
        <v>56</v>
      </c>
      <c r="AV20" s="59" t="s">
        <v>56</v>
      </c>
      <c r="AW20" s="59" t="s">
        <v>391</v>
      </c>
      <c r="AX20" s="5"/>
    </row>
    <row r="21" spans="1:50" customFormat="1" ht="45" x14ac:dyDescent="0.25">
      <c r="A21" s="16" t="s">
        <v>157</v>
      </c>
      <c r="B21" s="16" t="s">
        <v>158</v>
      </c>
      <c r="C21" s="16">
        <v>2016</v>
      </c>
      <c r="D21" s="16" t="s">
        <v>345</v>
      </c>
      <c r="E21" s="17" t="s">
        <v>256</v>
      </c>
      <c r="F21" s="16" t="s">
        <v>161</v>
      </c>
      <c r="G21" s="59" t="s">
        <v>56</v>
      </c>
      <c r="H21" s="49" t="s">
        <v>257</v>
      </c>
      <c r="I21" s="59" t="s">
        <v>56</v>
      </c>
      <c r="J21" s="59" t="s">
        <v>56</v>
      </c>
      <c r="K21" s="59" t="s">
        <v>56</v>
      </c>
      <c r="L21" s="59" t="s">
        <v>56</v>
      </c>
      <c r="M21" s="59" t="s">
        <v>56</v>
      </c>
      <c r="N21" s="59" t="s">
        <v>56</v>
      </c>
      <c r="O21" s="59" t="s">
        <v>56</v>
      </c>
      <c r="P21" s="59" t="s">
        <v>56</v>
      </c>
      <c r="Q21" s="49" t="s">
        <v>258</v>
      </c>
      <c r="R21" s="49" t="s">
        <v>246</v>
      </c>
      <c r="S21" s="49" t="s">
        <v>167</v>
      </c>
      <c r="T21" s="49" t="s">
        <v>256</v>
      </c>
      <c r="U21" s="80">
        <v>42432</v>
      </c>
      <c r="V21" s="79">
        <f>W21/1.16</f>
        <v>91756.137931034478</v>
      </c>
      <c r="W21" s="79">
        <v>106437.12</v>
      </c>
      <c r="X21" s="49" t="s">
        <v>228</v>
      </c>
      <c r="Y21" s="49" t="s">
        <v>229</v>
      </c>
      <c r="Z21" s="49" t="s">
        <v>228</v>
      </c>
      <c r="AA21" s="49" t="s">
        <v>215</v>
      </c>
      <c r="AB21" s="59" t="s">
        <v>257</v>
      </c>
      <c r="AC21" s="73">
        <v>9175.61</v>
      </c>
      <c r="AD21" s="18">
        <v>42432</v>
      </c>
      <c r="AE21" s="18">
        <v>42735</v>
      </c>
      <c r="AF21" s="17" t="s">
        <v>129</v>
      </c>
      <c r="AG21" s="59" t="s">
        <v>56</v>
      </c>
      <c r="AH21" s="59" t="s">
        <v>170</v>
      </c>
      <c r="AI21" s="59" t="s">
        <v>171</v>
      </c>
      <c r="AJ21" s="59" t="s">
        <v>351</v>
      </c>
      <c r="AK21" s="49" t="s">
        <v>56</v>
      </c>
      <c r="AL21" s="59" t="s">
        <v>56</v>
      </c>
      <c r="AM21" s="59" t="s">
        <v>177</v>
      </c>
      <c r="AN21" s="59" t="s">
        <v>67</v>
      </c>
      <c r="AO21" s="59" t="s">
        <v>56</v>
      </c>
      <c r="AP21" s="59" t="s">
        <v>56</v>
      </c>
      <c r="AQ21" s="59" t="s">
        <v>56</v>
      </c>
      <c r="AR21" s="59" t="s">
        <v>56</v>
      </c>
      <c r="AS21" s="59" t="s">
        <v>56</v>
      </c>
      <c r="AT21" s="59" t="s">
        <v>56</v>
      </c>
      <c r="AU21" s="59" t="s">
        <v>56</v>
      </c>
      <c r="AV21" s="59" t="s">
        <v>56</v>
      </c>
      <c r="AW21" s="59" t="s">
        <v>391</v>
      </c>
      <c r="AX21" s="5"/>
    </row>
    <row r="22" spans="1:50" ht="120" x14ac:dyDescent="0.2">
      <c r="A22" s="89" t="s">
        <v>540</v>
      </c>
      <c r="B22" s="183" t="s">
        <v>415</v>
      </c>
      <c r="C22" s="184">
        <v>2016</v>
      </c>
      <c r="D22" s="184" t="s">
        <v>541</v>
      </c>
      <c r="E22" s="185" t="s">
        <v>542</v>
      </c>
      <c r="F22" s="184" t="s">
        <v>396</v>
      </c>
      <c r="G22" s="186" t="s">
        <v>626</v>
      </c>
      <c r="H22" s="187" t="s">
        <v>543</v>
      </c>
      <c r="I22" s="89" t="s">
        <v>422</v>
      </c>
      <c r="J22" s="89" t="s">
        <v>423</v>
      </c>
      <c r="K22" s="89" t="s">
        <v>424</v>
      </c>
      <c r="L22" s="89" t="s">
        <v>351</v>
      </c>
      <c r="M22" s="89">
        <v>59160</v>
      </c>
      <c r="N22" s="89" t="s">
        <v>351</v>
      </c>
      <c r="O22" s="89" t="s">
        <v>351</v>
      </c>
      <c r="P22" s="89" t="s">
        <v>351</v>
      </c>
      <c r="Q22" s="49" t="s">
        <v>425</v>
      </c>
      <c r="R22" s="49" t="s">
        <v>410</v>
      </c>
      <c r="S22" s="49" t="s">
        <v>410</v>
      </c>
      <c r="T22" s="49" t="str">
        <f>E22</f>
        <v>JAPAMI/SROP/2016-01</v>
      </c>
      <c r="U22" s="95">
        <v>42429</v>
      </c>
      <c r="V22" s="79">
        <f>W22/1.16</f>
        <v>51000</v>
      </c>
      <c r="W22" s="79">
        <f>M22</f>
        <v>59160</v>
      </c>
      <c r="X22" s="49" t="s">
        <v>351</v>
      </c>
      <c r="Y22" s="49" t="s">
        <v>399</v>
      </c>
      <c r="Z22" s="49" t="s">
        <v>351</v>
      </c>
      <c r="AA22" s="49" t="s">
        <v>400</v>
      </c>
      <c r="AB22" s="89" t="str">
        <f>H22</f>
        <v>Elaboración, presentación y obtención de resolución final ante la SEMARNAT de la Manifestación de impacto ambiental federal para construcción de colector sanitario paralelo y sobre la margen del río Silao, además de las conexiones al mismo provenientes del Fracc. Pontevedra y de la zona oriente del Fracc. Villas de Irapuato</v>
      </c>
      <c r="AC22" s="73" t="s">
        <v>351</v>
      </c>
      <c r="AD22" s="18">
        <v>42430</v>
      </c>
      <c r="AE22" s="18">
        <v>42609</v>
      </c>
      <c r="AF22" s="17" t="s">
        <v>351</v>
      </c>
      <c r="AG22" s="89" t="s">
        <v>351</v>
      </c>
      <c r="AH22" s="89" t="s">
        <v>401</v>
      </c>
      <c r="AI22" s="89" t="str">
        <f>AH22</f>
        <v>Propios</v>
      </c>
      <c r="AJ22" s="89" t="s">
        <v>433</v>
      </c>
      <c r="AK22" s="49" t="s">
        <v>351</v>
      </c>
      <c r="AL22" s="89" t="s">
        <v>351</v>
      </c>
      <c r="AM22" s="89" t="s">
        <v>391</v>
      </c>
      <c r="AN22" s="89" t="s">
        <v>67</v>
      </c>
      <c r="AO22" s="89" t="s">
        <v>351</v>
      </c>
      <c r="AP22" s="89" t="s">
        <v>351</v>
      </c>
      <c r="AQ22" s="89" t="s">
        <v>351</v>
      </c>
      <c r="AR22" s="89" t="s">
        <v>351</v>
      </c>
      <c r="AS22" s="89" t="s">
        <v>351</v>
      </c>
      <c r="AT22" s="89" t="s">
        <v>351</v>
      </c>
      <c r="AU22" s="89" t="s">
        <v>351</v>
      </c>
      <c r="AV22" s="89" t="s">
        <v>351</v>
      </c>
      <c r="AW22" s="89" t="s">
        <v>351</v>
      </c>
    </row>
    <row r="23" spans="1:50" ht="120" x14ac:dyDescent="0.2">
      <c r="A23" s="89" t="s">
        <v>540</v>
      </c>
      <c r="B23" s="183" t="s">
        <v>415</v>
      </c>
      <c r="C23" s="184">
        <v>2016</v>
      </c>
      <c r="D23" s="184" t="s">
        <v>544</v>
      </c>
      <c r="E23" s="185" t="s">
        <v>545</v>
      </c>
      <c r="F23" s="184" t="s">
        <v>396</v>
      </c>
      <c r="G23" s="186" t="s">
        <v>626</v>
      </c>
      <c r="H23" s="187" t="s">
        <v>546</v>
      </c>
      <c r="I23" s="89" t="s">
        <v>422</v>
      </c>
      <c r="J23" s="89" t="s">
        <v>423</v>
      </c>
      <c r="K23" s="89" t="s">
        <v>424</v>
      </c>
      <c r="L23" s="89" t="s">
        <v>351</v>
      </c>
      <c r="M23" s="89">
        <v>46400</v>
      </c>
      <c r="N23" s="89" t="s">
        <v>351</v>
      </c>
      <c r="O23" s="89" t="s">
        <v>351</v>
      </c>
      <c r="P23" s="89" t="s">
        <v>351</v>
      </c>
      <c r="Q23" s="49" t="s">
        <v>425</v>
      </c>
      <c r="R23" s="49" t="s">
        <v>410</v>
      </c>
      <c r="S23" s="49" t="s">
        <v>410</v>
      </c>
      <c r="T23" s="49" t="str">
        <f>E23</f>
        <v>JAPAMI/SROP/2016-02</v>
      </c>
      <c r="U23" s="95">
        <v>42429</v>
      </c>
      <c r="V23" s="79">
        <f>W23/1.16</f>
        <v>40000</v>
      </c>
      <c r="W23" s="79">
        <f>M23</f>
        <v>46400</v>
      </c>
      <c r="X23" s="49" t="s">
        <v>351</v>
      </c>
      <c r="Y23" s="49" t="s">
        <v>399</v>
      </c>
      <c r="Z23" s="49" t="s">
        <v>351</v>
      </c>
      <c r="AA23" s="49" t="s">
        <v>400</v>
      </c>
      <c r="AB23" s="89" t="str">
        <f>H23</f>
        <v>Elaboración, presentación y obtención de resolución final ante la SEMARNAT de la Exención de presentación de Manifiesto de impacto ambiental federal para la descarga al río Silao de las bajadas pluviales del 4to. Cinturón vial</v>
      </c>
      <c r="AC23" s="73" t="s">
        <v>351</v>
      </c>
      <c r="AD23" s="18">
        <v>42431</v>
      </c>
      <c r="AE23" s="18">
        <v>42610</v>
      </c>
      <c r="AF23" s="17" t="s">
        <v>351</v>
      </c>
      <c r="AG23" s="89" t="s">
        <v>351</v>
      </c>
      <c r="AH23" s="89" t="s">
        <v>401</v>
      </c>
      <c r="AI23" s="89" t="str">
        <f>AH23</f>
        <v>Propios</v>
      </c>
      <c r="AJ23" s="89" t="s">
        <v>433</v>
      </c>
      <c r="AK23" s="49" t="s">
        <v>351</v>
      </c>
      <c r="AL23" s="89" t="s">
        <v>351</v>
      </c>
      <c r="AM23" s="89" t="s">
        <v>547</v>
      </c>
      <c r="AN23" s="89" t="s">
        <v>67</v>
      </c>
      <c r="AO23" s="92" t="s">
        <v>351</v>
      </c>
      <c r="AP23" s="92" t="s">
        <v>351</v>
      </c>
      <c r="AQ23" s="92" t="s">
        <v>351</v>
      </c>
      <c r="AR23" s="92" t="s">
        <v>351</v>
      </c>
      <c r="AS23" s="92" t="s">
        <v>351</v>
      </c>
      <c r="AT23" s="89" t="s">
        <v>351</v>
      </c>
      <c r="AU23" s="89" t="s">
        <v>351</v>
      </c>
      <c r="AV23" s="89" t="s">
        <v>351</v>
      </c>
      <c r="AW23" s="89" t="s">
        <v>351</v>
      </c>
    </row>
    <row r="24" spans="1:50" s="54" customFormat="1" ht="120" x14ac:dyDescent="0.2">
      <c r="A24" s="89" t="s">
        <v>540</v>
      </c>
      <c r="B24" s="172" t="s">
        <v>415</v>
      </c>
      <c r="C24" s="89">
        <v>2016</v>
      </c>
      <c r="D24" s="89" t="s">
        <v>541</v>
      </c>
      <c r="E24" s="17" t="s">
        <v>548</v>
      </c>
      <c r="F24" s="89" t="s">
        <v>396</v>
      </c>
      <c r="G24" s="93" t="s">
        <v>626</v>
      </c>
      <c r="H24" s="49" t="s">
        <v>549</v>
      </c>
      <c r="I24" s="89" t="s">
        <v>422</v>
      </c>
      <c r="J24" s="89" t="s">
        <v>423</v>
      </c>
      <c r="K24" s="89" t="s">
        <v>424</v>
      </c>
      <c r="L24" s="89" t="s">
        <v>351</v>
      </c>
      <c r="M24" s="89">
        <v>25520</v>
      </c>
      <c r="N24" s="89" t="s">
        <v>351</v>
      </c>
      <c r="O24" s="89" t="s">
        <v>351</v>
      </c>
      <c r="P24" s="89" t="s">
        <v>351</v>
      </c>
      <c r="Q24" s="49" t="s">
        <v>425</v>
      </c>
      <c r="R24" s="49" t="s">
        <v>410</v>
      </c>
      <c r="S24" s="49" t="s">
        <v>410</v>
      </c>
      <c r="T24" s="49" t="str">
        <f>E24</f>
        <v>JAPAMI/SROP/2016-03</v>
      </c>
      <c r="U24" s="95">
        <v>42429</v>
      </c>
      <c r="V24" s="79">
        <f>W24/1.16</f>
        <v>22000</v>
      </c>
      <c r="W24" s="79">
        <f>M24</f>
        <v>25520</v>
      </c>
      <c r="X24" s="49" t="s">
        <v>351</v>
      </c>
      <c r="Y24" s="49" t="s">
        <v>399</v>
      </c>
      <c r="Z24" s="49" t="s">
        <v>351</v>
      </c>
      <c r="AA24" s="49" t="s">
        <v>400</v>
      </c>
      <c r="AB24" s="89" t="str">
        <f>H24</f>
        <v>Elaboración, presentación y obtención de resolución final ante la SEMARNAT de la exención de presentación de Manifiesto de impacto ambiental federal para la descarga pluvial del proyecto Blvd. Solidaridad.</v>
      </c>
      <c r="AC24" s="73" t="s">
        <v>351</v>
      </c>
      <c r="AD24" s="18">
        <v>42431</v>
      </c>
      <c r="AE24" s="18">
        <v>42610</v>
      </c>
      <c r="AF24" s="17" t="s">
        <v>351</v>
      </c>
      <c r="AG24" s="89" t="s">
        <v>351</v>
      </c>
      <c r="AH24" s="89" t="s">
        <v>401</v>
      </c>
      <c r="AI24" s="89" t="str">
        <f>AH24</f>
        <v>Propios</v>
      </c>
      <c r="AJ24" s="89" t="s">
        <v>433</v>
      </c>
      <c r="AK24" s="49" t="s">
        <v>351</v>
      </c>
      <c r="AL24" s="89" t="s">
        <v>351</v>
      </c>
      <c r="AM24" s="89" t="s">
        <v>391</v>
      </c>
      <c r="AN24" s="89" t="s">
        <v>67</v>
      </c>
      <c r="AO24" s="92" t="s">
        <v>351</v>
      </c>
      <c r="AP24" s="92" t="s">
        <v>351</v>
      </c>
      <c r="AQ24" s="92" t="s">
        <v>351</v>
      </c>
      <c r="AR24" s="92" t="s">
        <v>351</v>
      </c>
      <c r="AS24" s="92" t="s">
        <v>351</v>
      </c>
      <c r="AT24" s="89" t="s">
        <v>351</v>
      </c>
      <c r="AU24" s="89" t="s">
        <v>351</v>
      </c>
      <c r="AV24" s="89" t="s">
        <v>351</v>
      </c>
      <c r="AW24" s="89" t="s">
        <v>351</v>
      </c>
    </row>
    <row r="25" spans="1:50" s="54" customFormat="1" x14ac:dyDescent="0.2">
      <c r="A25" s="197" t="s">
        <v>347</v>
      </c>
      <c r="B25" s="197"/>
      <c r="C25" s="197"/>
      <c r="D25" s="197"/>
      <c r="E25" s="197"/>
      <c r="F25" s="55"/>
      <c r="G25" s="55"/>
      <c r="H25" s="56"/>
      <c r="L25" s="56"/>
      <c r="M25" s="56"/>
      <c r="N25" s="55"/>
      <c r="O25" s="55"/>
      <c r="P25" s="55"/>
      <c r="Q25" s="56"/>
      <c r="AC25" s="56"/>
      <c r="AD25" s="56"/>
    </row>
    <row r="26" spans="1:50" s="54" customFormat="1" x14ac:dyDescent="0.2">
      <c r="A26" s="57" t="s">
        <v>349</v>
      </c>
    </row>
    <row r="27" spans="1:50" s="54" customFormat="1" x14ac:dyDescent="0.2">
      <c r="A27" s="57" t="s">
        <v>350</v>
      </c>
    </row>
    <row r="28" spans="1:50" s="54" customFormat="1" x14ac:dyDescent="0.2">
      <c r="A28" s="58" t="s">
        <v>658</v>
      </c>
      <c r="B28" s="58"/>
      <c r="C28" s="58"/>
      <c r="D28" s="58"/>
      <c r="E28" s="58"/>
      <c r="F28" s="55"/>
      <c r="G28" s="55"/>
      <c r="H28" s="56"/>
      <c r="L28" s="56"/>
      <c r="M28" s="56"/>
      <c r="N28" s="55"/>
      <c r="O28" s="55"/>
      <c r="P28" s="55"/>
      <c r="Q28" s="56"/>
      <c r="AC28" s="56"/>
      <c r="AD28" s="56"/>
    </row>
    <row r="29" spans="1:50" x14ac:dyDescent="0.2">
      <c r="A29" s="53"/>
      <c r="B29" s="53"/>
      <c r="C29" s="53"/>
      <c r="D29" s="53"/>
      <c r="E29" s="53"/>
      <c r="F29" s="53"/>
      <c r="G29" s="53"/>
      <c r="AC29" s="1"/>
      <c r="AN29" s="9"/>
    </row>
  </sheetData>
  <mergeCells count="244">
    <mergeCell ref="A25:E25"/>
    <mergeCell ref="AQ15:AQ17"/>
    <mergeCell ref="AR15:AR17"/>
    <mergeCell ref="AS15:AS17"/>
    <mergeCell ref="AT15:AT17"/>
    <mergeCell ref="AU15:AU17"/>
    <mergeCell ref="AL15:AL17"/>
    <mergeCell ref="AM15:AM17"/>
    <mergeCell ref="AN15:AN17"/>
    <mergeCell ref="AO15:AO17"/>
    <mergeCell ref="AP15:AP17"/>
    <mergeCell ref="AG15:AG17"/>
    <mergeCell ref="AH15:AH17"/>
    <mergeCell ref="AI15:AI17"/>
    <mergeCell ref="AJ15:AJ17"/>
    <mergeCell ref="AK15:AK17"/>
    <mergeCell ref="AB15:AB17"/>
    <mergeCell ref="AC15:AC17"/>
    <mergeCell ref="AD15:AD17"/>
    <mergeCell ref="AE15:AE17"/>
    <mergeCell ref="AF15:AF17"/>
    <mergeCell ref="W15:W17"/>
    <mergeCell ref="X15:X17"/>
    <mergeCell ref="Y15:Y17"/>
    <mergeCell ref="Z15:Z17"/>
    <mergeCell ref="AA15:AA17"/>
    <mergeCell ref="R15:R17"/>
    <mergeCell ref="S15:S17"/>
    <mergeCell ref="T15:T17"/>
    <mergeCell ref="U15:U17"/>
    <mergeCell ref="V15:V17"/>
    <mergeCell ref="K15:K17"/>
    <mergeCell ref="N15:N17"/>
    <mergeCell ref="O15:O17"/>
    <mergeCell ref="P15:P17"/>
    <mergeCell ref="Q15:Q17"/>
    <mergeCell ref="F15:F17"/>
    <mergeCell ref="G15:G17"/>
    <mergeCell ref="H15:H17"/>
    <mergeCell ref="I15:I17"/>
    <mergeCell ref="J15:J17"/>
    <mergeCell ref="A15:A17"/>
    <mergeCell ref="B15:B17"/>
    <mergeCell ref="C15:C17"/>
    <mergeCell ref="D15:D17"/>
    <mergeCell ref="E15:E17"/>
    <mergeCell ref="AV15:AV17"/>
    <mergeCell ref="AW15:AW17"/>
    <mergeCell ref="AT13:AT14"/>
    <mergeCell ref="AU13:AU14"/>
    <mergeCell ref="AV13:AV14"/>
    <mergeCell ref="AW13:AW14"/>
    <mergeCell ref="AO13:AO14"/>
    <mergeCell ref="AP13:AP14"/>
    <mergeCell ref="AQ13:AQ14"/>
    <mergeCell ref="AR13:AR14"/>
    <mergeCell ref="AS13:AS14"/>
    <mergeCell ref="AJ13:AJ14"/>
    <mergeCell ref="AK13:AK14"/>
    <mergeCell ref="AL13:AL14"/>
    <mergeCell ref="AM13:AM14"/>
    <mergeCell ref="AN13:AN14"/>
    <mergeCell ref="AE13:AE14"/>
    <mergeCell ref="AF13:AF14"/>
    <mergeCell ref="AG13:AG14"/>
    <mergeCell ref="AH13:AH14"/>
    <mergeCell ref="AI13:AI14"/>
    <mergeCell ref="Z13:Z14"/>
    <mergeCell ref="AA13:AA14"/>
    <mergeCell ref="AB13:AB14"/>
    <mergeCell ref="AC13:AC14"/>
    <mergeCell ref="AD13:AD14"/>
    <mergeCell ref="U13:U14"/>
    <mergeCell ref="V13:V14"/>
    <mergeCell ref="W13:W14"/>
    <mergeCell ref="X13:X14"/>
    <mergeCell ref="Y13:Y14"/>
    <mergeCell ref="P13:P14"/>
    <mergeCell ref="R13:R14"/>
    <mergeCell ref="S13:S14"/>
    <mergeCell ref="T13:T14"/>
    <mergeCell ref="AU10:AU12"/>
    <mergeCell ref="AV10:AV12"/>
    <mergeCell ref="AW10:AW12"/>
    <mergeCell ref="A13:A14"/>
    <mergeCell ref="B13:B14"/>
    <mergeCell ref="C13:C14"/>
    <mergeCell ref="D13:D14"/>
    <mergeCell ref="E13:E14"/>
    <mergeCell ref="F13:F14"/>
    <mergeCell ref="G13:G14"/>
    <mergeCell ref="H13:H14"/>
    <mergeCell ref="I13:I14"/>
    <mergeCell ref="J13:J14"/>
    <mergeCell ref="K13:K14"/>
    <mergeCell ref="N13:N14"/>
    <mergeCell ref="O13:O14"/>
    <mergeCell ref="AP10:AP12"/>
    <mergeCell ref="AQ10:AQ12"/>
    <mergeCell ref="AR10:AR12"/>
    <mergeCell ref="AS10:AS12"/>
    <mergeCell ref="AT10:AT12"/>
    <mergeCell ref="AK10:AK12"/>
    <mergeCell ref="AL10:AL12"/>
    <mergeCell ref="AM10:AM12"/>
    <mergeCell ref="AN10:AN12"/>
    <mergeCell ref="AO10:AO12"/>
    <mergeCell ref="AF10:AF12"/>
    <mergeCell ref="AG10:AG12"/>
    <mergeCell ref="AH10:AH12"/>
    <mergeCell ref="AI10:AI12"/>
    <mergeCell ref="AJ10:AJ12"/>
    <mergeCell ref="AA10:AA12"/>
    <mergeCell ref="AB10:AB12"/>
    <mergeCell ref="AC10:AC12"/>
    <mergeCell ref="AD10:AD12"/>
    <mergeCell ref="AE10:AE12"/>
    <mergeCell ref="V10:V12"/>
    <mergeCell ref="W10:W12"/>
    <mergeCell ref="X10:X12"/>
    <mergeCell ref="Y10:Y12"/>
    <mergeCell ref="Z10:Z12"/>
    <mergeCell ref="Q10:Q12"/>
    <mergeCell ref="R10:R12"/>
    <mergeCell ref="S10:S12"/>
    <mergeCell ref="T10:T12"/>
    <mergeCell ref="U10:U12"/>
    <mergeCell ref="AV7:AV9"/>
    <mergeCell ref="AW7:AW9"/>
    <mergeCell ref="A10:A12"/>
    <mergeCell ref="B10:B12"/>
    <mergeCell ref="C10:C12"/>
    <mergeCell ref="D10:D12"/>
    <mergeCell ref="E10:E12"/>
    <mergeCell ref="F10:F12"/>
    <mergeCell ref="G10:G12"/>
    <mergeCell ref="H10:H12"/>
    <mergeCell ref="I10:I12"/>
    <mergeCell ref="J10:J12"/>
    <mergeCell ref="K10:K12"/>
    <mergeCell ref="N10:N12"/>
    <mergeCell ref="O10:O12"/>
    <mergeCell ref="P10:P12"/>
    <mergeCell ref="AQ7:AQ9"/>
    <mergeCell ref="AR7:AR9"/>
    <mergeCell ref="AS7:AS9"/>
    <mergeCell ref="AT7:AT9"/>
    <mergeCell ref="AU7:AU9"/>
    <mergeCell ref="AL7:AL9"/>
    <mergeCell ref="AM7:AM9"/>
    <mergeCell ref="AN7:AN9"/>
    <mergeCell ref="AO7:AO9"/>
    <mergeCell ref="AP7:AP9"/>
    <mergeCell ref="AG7:AG9"/>
    <mergeCell ref="AH7:AH9"/>
    <mergeCell ref="AI7:AI9"/>
    <mergeCell ref="AJ7:AJ9"/>
    <mergeCell ref="AK7:AK9"/>
    <mergeCell ref="K7:K9"/>
    <mergeCell ref="N7:N9"/>
    <mergeCell ref="O7:O9"/>
    <mergeCell ref="P7:P9"/>
    <mergeCell ref="AB7:AB9"/>
    <mergeCell ref="AC7:AC9"/>
    <mergeCell ref="AD7:AD9"/>
    <mergeCell ref="AE7:AE9"/>
    <mergeCell ref="AF7:AF9"/>
    <mergeCell ref="W7:W9"/>
    <mergeCell ref="X7:X9"/>
    <mergeCell ref="Y7:Y9"/>
    <mergeCell ref="Z7:Z9"/>
    <mergeCell ref="AA7:AA9"/>
    <mergeCell ref="A7:A9"/>
    <mergeCell ref="B7:B9"/>
    <mergeCell ref="C7:C9"/>
    <mergeCell ref="D7:D9"/>
    <mergeCell ref="E7:E9"/>
    <mergeCell ref="F7:F9"/>
    <mergeCell ref="G7:G9"/>
    <mergeCell ref="H7:H9"/>
    <mergeCell ref="I7:I9"/>
    <mergeCell ref="A1:BK1"/>
    <mergeCell ref="A2:A5"/>
    <mergeCell ref="B2:B5"/>
    <mergeCell ref="C2:H2"/>
    <mergeCell ref="I2:Q2"/>
    <mergeCell ref="R2:W2"/>
    <mergeCell ref="X2:AC2"/>
    <mergeCell ref="AD2:AI2"/>
    <mergeCell ref="AJ2:AM2"/>
    <mergeCell ref="AN2:AW2"/>
    <mergeCell ref="V3:V5"/>
    <mergeCell ref="C3:C5"/>
    <mergeCell ref="D3:D5"/>
    <mergeCell ref="E3:E5"/>
    <mergeCell ref="F3:F5"/>
    <mergeCell ref="G3:G5"/>
    <mergeCell ref="AD3:AE3"/>
    <mergeCell ref="AF3:AF5"/>
    <mergeCell ref="AG3:AG5"/>
    <mergeCell ref="AH3:AH5"/>
    <mergeCell ref="H3:H5"/>
    <mergeCell ref="I3:Q3"/>
    <mergeCell ref="R3:R5"/>
    <mergeCell ref="AW3:AW5"/>
    <mergeCell ref="S3:S5"/>
    <mergeCell ref="T3:T5"/>
    <mergeCell ref="I4:K4"/>
    <mergeCell ref="L4:L5"/>
    <mergeCell ref="M4:M5"/>
    <mergeCell ref="N4:P4"/>
    <mergeCell ref="Q4:Q5"/>
    <mergeCell ref="R7:R9"/>
    <mergeCell ref="AR3:AR5"/>
    <mergeCell ref="AJ4:AJ5"/>
    <mergeCell ref="AK4:AK5"/>
    <mergeCell ref="AL4:AL5"/>
    <mergeCell ref="AM4:AM5"/>
    <mergeCell ref="AJ3:AM3"/>
    <mergeCell ref="AN3:AN5"/>
    <mergeCell ref="AO3:AO5"/>
    <mergeCell ref="AP3:AP5"/>
    <mergeCell ref="AQ3:AQ5"/>
    <mergeCell ref="S7:S9"/>
    <mergeCell ref="T7:T9"/>
    <mergeCell ref="U7:U9"/>
    <mergeCell ref="V7:V9"/>
    <mergeCell ref="Q7:Q9"/>
    <mergeCell ref="J7:J9"/>
    <mergeCell ref="AS3:AS5"/>
    <mergeCell ref="AT3:AT5"/>
    <mergeCell ref="AU3:AU5"/>
    <mergeCell ref="AV3:AV5"/>
    <mergeCell ref="U3:U5"/>
    <mergeCell ref="AI3:AI5"/>
    <mergeCell ref="AD4:AD5"/>
    <mergeCell ref="AE4:AE5"/>
    <mergeCell ref="W3:W5"/>
    <mergeCell ref="X3:X5"/>
    <mergeCell ref="Y3:Y5"/>
    <mergeCell ref="Z3:Z5"/>
    <mergeCell ref="AA3:AA5"/>
    <mergeCell ref="AB3:AB5"/>
    <mergeCell ref="AC3:AC5"/>
  </mergeCells>
  <hyperlinks>
    <hyperlink ref="E6" r:id="rId1"/>
    <hyperlink ref="AF6" r:id="rId2"/>
    <hyperlink ref="E7" r:id="rId3"/>
    <hyperlink ref="AF7" r:id="rId4"/>
    <hyperlink ref="E10" r:id="rId5"/>
    <hyperlink ref="AF10" r:id="rId6"/>
    <hyperlink ref="E13" r:id="rId7"/>
    <hyperlink ref="AF13" r:id="rId8"/>
    <hyperlink ref="AF15" r:id="rId9"/>
    <hyperlink ref="E15" r:id="rId10"/>
    <hyperlink ref="E18" r:id="rId11"/>
    <hyperlink ref="AF18" r:id="rId12"/>
    <hyperlink ref="E19" r:id="rId13"/>
    <hyperlink ref="AF19" r:id="rId14"/>
    <hyperlink ref="E20" r:id="rId15"/>
    <hyperlink ref="AF20" r:id="rId16"/>
    <hyperlink ref="E21" r:id="rId17"/>
    <hyperlink ref="AF21" r:id="rId18"/>
    <hyperlink ref="G22" r:id="rId19"/>
    <hyperlink ref="G23" r:id="rId20"/>
    <hyperlink ref="G24" r:id="rId21"/>
  </hyperlinks>
  <pageMargins left="0.25" right="0.25" top="0.75" bottom="0.75" header="0.3" footer="0.3"/>
  <pageSetup scale="75" fitToHeight="0" orientation="landscape" r:id="rId22"/>
  <drawing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BK48"/>
  <sheetViews>
    <sheetView tabSelected="1" topLeftCell="AT1" zoomScale="90" zoomScaleNormal="90" workbookViewId="0">
      <pane ySplit="5" topLeftCell="A26" activePane="bottomLeft" state="frozen"/>
      <selection pane="bottomLeft" activeCell="BB26" sqref="BB26"/>
    </sheetView>
  </sheetViews>
  <sheetFormatPr baseColWidth="10" defaultRowHeight="11.25" x14ac:dyDescent="0.2"/>
  <cols>
    <col min="1" max="1" width="20" style="1" customWidth="1"/>
    <col min="2" max="2" width="25.28515625" style="1" customWidth="1"/>
    <col min="3" max="3" width="13.140625" style="1" customWidth="1"/>
    <col min="4" max="4" width="18.7109375" style="1" customWidth="1"/>
    <col min="5" max="5" width="25.140625" style="1" customWidth="1"/>
    <col min="6" max="6" width="21.140625" style="1" customWidth="1"/>
    <col min="7" max="7" width="20.42578125" style="1" customWidth="1"/>
    <col min="8" max="8" width="18.5703125" style="1" customWidth="1"/>
    <col min="9" max="9" width="21.5703125" style="1" customWidth="1"/>
    <col min="10" max="10" width="17.85546875" style="1" customWidth="1"/>
    <col min="11" max="11" width="22.7109375" style="1" customWidth="1"/>
    <col min="12" max="12" width="11.42578125" style="1"/>
    <col min="13" max="13" width="16.5703125" style="1" customWidth="1"/>
    <col min="14" max="14" width="15.42578125" style="1" customWidth="1"/>
    <col min="15" max="15" width="11.42578125" style="1"/>
    <col min="16" max="16" width="27.85546875" style="1" customWidth="1"/>
    <col min="17" max="17" width="20.140625" style="1" customWidth="1"/>
    <col min="18" max="18" width="21.42578125" style="1" customWidth="1"/>
    <col min="19" max="19" width="15.42578125" style="1" customWidth="1"/>
    <col min="20" max="20" width="56.42578125" style="1" customWidth="1"/>
    <col min="21" max="21" width="31.5703125" style="1" customWidth="1"/>
    <col min="22" max="22" width="29.140625" style="1" customWidth="1"/>
    <col min="23" max="23" width="27.28515625" style="1" customWidth="1"/>
    <col min="24" max="24" width="24.7109375" style="1" customWidth="1"/>
    <col min="25" max="25" width="24.42578125" style="1" customWidth="1"/>
    <col min="26" max="26" width="25.85546875" style="1" customWidth="1"/>
    <col min="27" max="27" width="26.85546875" style="1" customWidth="1"/>
    <col min="28" max="28" width="25.7109375" style="1" customWidth="1"/>
    <col min="29" max="29" width="27.5703125" style="1" customWidth="1"/>
    <col min="30" max="30" width="30" style="1" customWidth="1"/>
    <col min="31" max="31" width="28.85546875" style="1" customWidth="1"/>
    <col min="32" max="32" width="27.7109375" style="1" customWidth="1"/>
    <col min="33" max="33" width="28" style="1" customWidth="1"/>
    <col min="34" max="34" width="25.28515625" style="1" customWidth="1"/>
    <col min="35" max="35" width="23.85546875" style="1" customWidth="1"/>
    <col min="36" max="36" width="24.5703125" style="1" customWidth="1"/>
    <col min="37" max="37" width="27.140625" style="1" customWidth="1"/>
    <col min="38" max="38" width="25.140625" style="1" customWidth="1"/>
    <col min="39" max="39" width="28" style="1" customWidth="1"/>
    <col min="40" max="41" width="31.5703125" style="1" customWidth="1"/>
    <col min="42" max="42" width="33.42578125" style="1" customWidth="1"/>
    <col min="43" max="43" width="29.42578125" style="1" customWidth="1"/>
    <col min="44" max="44" width="29.5703125" style="1" customWidth="1"/>
    <col min="45" max="45" width="26.85546875" style="1" customWidth="1"/>
    <col min="46" max="46" width="11.42578125" style="1"/>
    <col min="47" max="47" width="25.42578125" style="1" customWidth="1"/>
    <col min="48" max="48" width="36.42578125" style="1" customWidth="1"/>
    <col min="49" max="51" width="11.42578125" style="1"/>
    <col min="52" max="52" width="18.140625" style="1" customWidth="1"/>
    <col min="53" max="53" width="40" style="1" customWidth="1"/>
    <col min="54" max="54" width="25.5703125" style="1" customWidth="1"/>
    <col min="55" max="55" width="26.7109375" style="1" customWidth="1"/>
    <col min="56" max="56" width="15.7109375" style="1" customWidth="1"/>
    <col min="57" max="57" width="20.85546875" style="1" customWidth="1"/>
    <col min="58" max="58" width="22" style="1" customWidth="1"/>
    <col min="59" max="59" width="29.7109375" style="1" customWidth="1"/>
    <col min="60" max="60" width="22.140625" style="1" customWidth="1"/>
    <col min="61" max="61" width="24" style="1" customWidth="1"/>
    <col min="62" max="62" width="22.140625" style="1" customWidth="1"/>
    <col min="63" max="16384" width="11.42578125" style="1"/>
  </cols>
  <sheetData>
    <row r="1" spans="1:63" ht="91.5" customHeight="1" x14ac:dyDescent="0.2">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9"/>
      <c r="AY1" s="199"/>
      <c r="AZ1" s="199"/>
      <c r="BA1" s="199"/>
      <c r="BB1" s="199"/>
      <c r="BC1" s="199"/>
      <c r="BD1" s="199"/>
      <c r="BE1" s="199"/>
      <c r="BF1" s="199"/>
      <c r="BG1" s="199"/>
      <c r="BH1" s="199"/>
      <c r="BI1" s="199"/>
      <c r="BJ1" s="199"/>
      <c r="BK1" s="199"/>
    </row>
    <row r="2" spans="1:63" s="2" customFormat="1" ht="18.75" customHeight="1" x14ac:dyDescent="0.2">
      <c r="A2" s="228" t="s">
        <v>25</v>
      </c>
      <c r="B2" s="228" t="s">
        <v>26</v>
      </c>
      <c r="C2" s="228" t="s">
        <v>27</v>
      </c>
      <c r="D2" s="228"/>
      <c r="E2" s="228"/>
      <c r="F2" s="228"/>
      <c r="G2" s="228"/>
      <c r="H2" s="228"/>
      <c r="I2" s="228" t="s">
        <v>27</v>
      </c>
      <c r="J2" s="228"/>
      <c r="K2" s="228"/>
      <c r="L2" s="228"/>
      <c r="M2" s="228"/>
      <c r="N2" s="228"/>
      <c r="O2" s="228"/>
      <c r="P2" s="228"/>
      <c r="Q2" s="228"/>
      <c r="R2" s="228" t="s">
        <v>37</v>
      </c>
      <c r="S2" s="228"/>
      <c r="T2" s="228"/>
      <c r="U2" s="228"/>
      <c r="V2" s="228"/>
      <c r="W2" s="228"/>
      <c r="X2" s="228" t="s">
        <v>37</v>
      </c>
      <c r="Y2" s="228"/>
      <c r="Z2" s="228"/>
      <c r="AA2" s="228"/>
      <c r="AB2" s="228"/>
      <c r="AC2" s="228"/>
      <c r="AD2" s="228" t="s">
        <v>27</v>
      </c>
      <c r="AE2" s="228"/>
      <c r="AF2" s="228"/>
      <c r="AG2" s="228"/>
      <c r="AH2" s="228"/>
      <c r="AI2" s="228"/>
      <c r="AJ2" s="228" t="s">
        <v>27</v>
      </c>
      <c r="AK2" s="228"/>
      <c r="AL2" s="228"/>
      <c r="AM2" s="228"/>
      <c r="AN2" s="228" t="s">
        <v>27</v>
      </c>
      <c r="AO2" s="228"/>
      <c r="AP2" s="228"/>
      <c r="AQ2" s="228"/>
      <c r="AR2" s="228"/>
      <c r="AS2" s="228"/>
      <c r="AT2" s="228"/>
      <c r="AU2" s="228"/>
      <c r="AV2" s="228"/>
      <c r="AW2" s="228"/>
    </row>
    <row r="3" spans="1:63" s="2" customFormat="1" ht="18.75" hidden="1" customHeight="1" x14ac:dyDescent="0.2">
      <c r="A3" s="228"/>
      <c r="B3" s="228"/>
      <c r="C3" s="228" t="s">
        <v>0</v>
      </c>
      <c r="D3" s="228" t="s">
        <v>3</v>
      </c>
      <c r="E3" s="228" t="s">
        <v>28</v>
      </c>
      <c r="F3" s="228" t="s">
        <v>29</v>
      </c>
      <c r="G3" s="228" t="s">
        <v>30</v>
      </c>
      <c r="H3" s="228" t="s">
        <v>31</v>
      </c>
      <c r="I3" s="228" t="s">
        <v>32</v>
      </c>
      <c r="J3" s="228"/>
      <c r="K3" s="228"/>
      <c r="L3" s="228"/>
      <c r="M3" s="228"/>
      <c r="N3" s="228"/>
      <c r="O3" s="228"/>
      <c r="P3" s="228"/>
      <c r="Q3" s="228"/>
      <c r="R3" s="228" t="s">
        <v>38</v>
      </c>
      <c r="S3" s="228" t="s">
        <v>5</v>
      </c>
      <c r="T3" s="228" t="s">
        <v>6</v>
      </c>
      <c r="U3" s="228" t="s">
        <v>7</v>
      </c>
      <c r="V3" s="228" t="s">
        <v>39</v>
      </c>
      <c r="W3" s="228" t="s">
        <v>40</v>
      </c>
      <c r="X3" s="228" t="s">
        <v>8</v>
      </c>
      <c r="Y3" s="228" t="s">
        <v>9</v>
      </c>
      <c r="Z3" s="228" t="s">
        <v>41</v>
      </c>
      <c r="AA3" s="228" t="s">
        <v>42</v>
      </c>
      <c r="AB3" s="228" t="s">
        <v>10</v>
      </c>
      <c r="AC3" s="228" t="s">
        <v>43</v>
      </c>
      <c r="AD3" s="228" t="s">
        <v>11</v>
      </c>
      <c r="AE3" s="228"/>
      <c r="AF3" s="228" t="s">
        <v>12</v>
      </c>
      <c r="AG3" s="228" t="s">
        <v>44</v>
      </c>
      <c r="AH3" s="228" t="s">
        <v>45</v>
      </c>
      <c r="AI3" s="228" t="s">
        <v>46</v>
      </c>
      <c r="AJ3" s="228" t="s">
        <v>13</v>
      </c>
      <c r="AK3" s="228"/>
      <c r="AL3" s="228"/>
      <c r="AM3" s="228"/>
      <c r="AN3" s="228" t="s">
        <v>49</v>
      </c>
      <c r="AO3" s="228" t="s">
        <v>18</v>
      </c>
      <c r="AP3" s="228" t="s">
        <v>19</v>
      </c>
      <c r="AQ3" s="228" t="s">
        <v>50</v>
      </c>
      <c r="AR3" s="228" t="s">
        <v>20</v>
      </c>
      <c r="AS3" s="228" t="s">
        <v>51</v>
      </c>
      <c r="AT3" s="228" t="s">
        <v>21</v>
      </c>
      <c r="AU3" s="228" t="s">
        <v>22</v>
      </c>
      <c r="AV3" s="228" t="s">
        <v>23</v>
      </c>
      <c r="AW3" s="228" t="s">
        <v>24</v>
      </c>
    </row>
    <row r="4" spans="1:63" s="2" customFormat="1" ht="45.75" hidden="1" customHeight="1" x14ac:dyDescent="0.2">
      <c r="A4" s="228"/>
      <c r="B4" s="228"/>
      <c r="C4" s="228"/>
      <c r="D4" s="228"/>
      <c r="E4" s="228"/>
      <c r="F4" s="228"/>
      <c r="G4" s="228"/>
      <c r="H4" s="228"/>
      <c r="I4" s="228" t="s">
        <v>33</v>
      </c>
      <c r="J4" s="228"/>
      <c r="K4" s="228"/>
      <c r="L4" s="228" t="s">
        <v>34</v>
      </c>
      <c r="M4" s="228" t="s">
        <v>35</v>
      </c>
      <c r="N4" s="228" t="s">
        <v>36</v>
      </c>
      <c r="O4" s="228"/>
      <c r="P4" s="228"/>
      <c r="Q4" s="228" t="s">
        <v>34</v>
      </c>
      <c r="R4" s="228"/>
      <c r="S4" s="228"/>
      <c r="T4" s="228"/>
      <c r="U4" s="228"/>
      <c r="V4" s="228"/>
      <c r="W4" s="228"/>
      <c r="X4" s="228"/>
      <c r="Y4" s="228"/>
      <c r="Z4" s="228"/>
      <c r="AA4" s="228"/>
      <c r="AB4" s="228"/>
      <c r="AC4" s="228"/>
      <c r="AD4" s="228" t="s">
        <v>47</v>
      </c>
      <c r="AE4" s="228" t="s">
        <v>48</v>
      </c>
      <c r="AF4" s="228"/>
      <c r="AG4" s="228"/>
      <c r="AH4" s="228"/>
      <c r="AI4" s="228"/>
      <c r="AJ4" s="200" t="s">
        <v>14</v>
      </c>
      <c r="AK4" s="228" t="s">
        <v>15</v>
      </c>
      <c r="AL4" s="228" t="s">
        <v>16</v>
      </c>
      <c r="AM4" s="228" t="s">
        <v>17</v>
      </c>
      <c r="AN4" s="228"/>
      <c r="AO4" s="228"/>
      <c r="AP4" s="228"/>
      <c r="AQ4" s="228"/>
      <c r="AR4" s="228"/>
      <c r="AS4" s="228"/>
      <c r="AT4" s="228"/>
      <c r="AU4" s="228"/>
      <c r="AV4" s="228"/>
      <c r="AW4" s="228"/>
    </row>
    <row r="5" spans="1:63" s="2" customFormat="1" ht="59.25" hidden="1" customHeight="1" x14ac:dyDescent="0.2">
      <c r="A5" s="228"/>
      <c r="B5" s="228"/>
      <c r="C5" s="228"/>
      <c r="D5" s="228"/>
      <c r="E5" s="228"/>
      <c r="F5" s="228"/>
      <c r="G5" s="228"/>
      <c r="H5" s="228"/>
      <c r="I5" s="21" t="s">
        <v>4</v>
      </c>
      <c r="J5" s="21" t="s">
        <v>1</v>
      </c>
      <c r="K5" s="21" t="s">
        <v>2</v>
      </c>
      <c r="L5" s="228"/>
      <c r="M5" s="228"/>
      <c r="N5" s="21" t="s">
        <v>4</v>
      </c>
      <c r="O5" s="21" t="s">
        <v>1</v>
      </c>
      <c r="P5" s="21" t="s">
        <v>2</v>
      </c>
      <c r="Q5" s="228"/>
      <c r="R5" s="228"/>
      <c r="S5" s="228"/>
      <c r="T5" s="228"/>
      <c r="U5" s="228"/>
      <c r="V5" s="228"/>
      <c r="W5" s="228"/>
      <c r="X5" s="228"/>
      <c r="Y5" s="228"/>
      <c r="Z5" s="228"/>
      <c r="AA5" s="228"/>
      <c r="AB5" s="228"/>
      <c r="AC5" s="228"/>
      <c r="AD5" s="228"/>
      <c r="AE5" s="228"/>
      <c r="AF5" s="228"/>
      <c r="AG5" s="228"/>
      <c r="AH5" s="228"/>
      <c r="AI5" s="228"/>
      <c r="AJ5" s="200"/>
      <c r="AK5" s="228"/>
      <c r="AL5" s="228"/>
      <c r="AM5" s="228"/>
      <c r="AN5" s="228"/>
      <c r="AO5" s="228"/>
      <c r="AP5" s="228"/>
      <c r="AQ5" s="228"/>
      <c r="AR5" s="228"/>
      <c r="AS5" s="228"/>
      <c r="AT5" s="228"/>
      <c r="AU5" s="228"/>
      <c r="AV5" s="228"/>
      <c r="AW5" s="228"/>
    </row>
    <row r="6" spans="1:63" ht="67.5" hidden="1" x14ac:dyDescent="0.25">
      <c r="A6" s="24" t="s">
        <v>157</v>
      </c>
      <c r="B6" s="24" t="s">
        <v>130</v>
      </c>
      <c r="C6" s="24">
        <v>2016</v>
      </c>
      <c r="D6" s="24" t="s">
        <v>53</v>
      </c>
      <c r="E6" s="24" t="s">
        <v>131</v>
      </c>
      <c r="F6" s="24" t="s">
        <v>132</v>
      </c>
      <c r="G6" s="30" t="s">
        <v>129</v>
      </c>
      <c r="H6" s="24" t="s">
        <v>133</v>
      </c>
      <c r="I6" s="27" t="s">
        <v>134</v>
      </c>
      <c r="J6" s="27" t="s">
        <v>135</v>
      </c>
      <c r="K6" s="27" t="s">
        <v>135</v>
      </c>
      <c r="L6" s="24" t="s">
        <v>56</v>
      </c>
      <c r="M6" s="65">
        <v>931816.4</v>
      </c>
      <c r="N6" s="27" t="s">
        <v>134</v>
      </c>
      <c r="O6" s="27" t="s">
        <v>135</v>
      </c>
      <c r="P6" s="27" t="s">
        <v>135</v>
      </c>
      <c r="Q6" s="24" t="s">
        <v>56</v>
      </c>
      <c r="R6" s="51" t="s">
        <v>61</v>
      </c>
      <c r="S6" s="51" t="s">
        <v>136</v>
      </c>
      <c r="T6" s="24" t="s">
        <v>131</v>
      </c>
      <c r="U6" s="32" t="s">
        <v>383</v>
      </c>
      <c r="V6" s="65">
        <v>8063290</v>
      </c>
      <c r="W6" s="65">
        <v>931816.4</v>
      </c>
      <c r="X6" s="24" t="s">
        <v>384</v>
      </c>
      <c r="Y6" s="60" t="s">
        <v>137</v>
      </c>
      <c r="Z6" s="60" t="s">
        <v>56</v>
      </c>
      <c r="AA6" s="60" t="s">
        <v>138</v>
      </c>
      <c r="AB6" s="24" t="s">
        <v>133</v>
      </c>
      <c r="AC6" s="69">
        <v>279544.92</v>
      </c>
      <c r="AD6" s="32" t="s">
        <v>383</v>
      </c>
      <c r="AE6" s="32" t="s">
        <v>385</v>
      </c>
      <c r="AF6" s="24" t="s">
        <v>56</v>
      </c>
      <c r="AG6" s="24" t="s">
        <v>56</v>
      </c>
      <c r="AH6" s="24" t="s">
        <v>139</v>
      </c>
      <c r="AI6" s="24" t="s">
        <v>139</v>
      </c>
      <c r="AJ6" s="27" t="s">
        <v>140</v>
      </c>
      <c r="AK6" s="24" t="s">
        <v>56</v>
      </c>
      <c r="AL6" s="24" t="s">
        <v>56</v>
      </c>
      <c r="AM6" s="24" t="s">
        <v>56</v>
      </c>
      <c r="AN6" s="24" t="s">
        <v>67</v>
      </c>
      <c r="AO6" s="24" t="s">
        <v>56</v>
      </c>
      <c r="AP6" s="24" t="s">
        <v>56</v>
      </c>
      <c r="AQ6" s="24" t="s">
        <v>56</v>
      </c>
      <c r="AR6" s="24" t="s">
        <v>56</v>
      </c>
      <c r="AS6" s="24" t="s">
        <v>141</v>
      </c>
      <c r="AT6" s="24" t="s">
        <v>56</v>
      </c>
      <c r="AU6" s="24" t="s">
        <v>56</v>
      </c>
      <c r="AV6" s="70" t="s">
        <v>56</v>
      </c>
      <c r="AW6" s="30" t="s">
        <v>129</v>
      </c>
      <c r="AX6"/>
      <c r="AY6"/>
      <c r="AZ6"/>
      <c r="BA6"/>
      <c r="BB6"/>
      <c r="BC6"/>
    </row>
    <row r="7" spans="1:63" ht="33" hidden="1" customHeight="1" x14ac:dyDescent="0.25">
      <c r="A7" s="24" t="s">
        <v>352</v>
      </c>
      <c r="B7" s="24" t="s">
        <v>130</v>
      </c>
      <c r="C7" s="24">
        <v>2016</v>
      </c>
      <c r="D7" s="24" t="s">
        <v>53</v>
      </c>
      <c r="E7" s="24" t="s">
        <v>56</v>
      </c>
      <c r="F7" s="24" t="s">
        <v>56</v>
      </c>
      <c r="G7" s="24" t="s">
        <v>56</v>
      </c>
      <c r="H7" s="24" t="s">
        <v>56</v>
      </c>
      <c r="I7" s="27" t="s">
        <v>142</v>
      </c>
      <c r="J7" s="27" t="s">
        <v>143</v>
      </c>
      <c r="K7" s="27" t="s">
        <v>144</v>
      </c>
      <c r="L7" s="27" t="s">
        <v>56</v>
      </c>
      <c r="M7" s="82">
        <v>960828</v>
      </c>
      <c r="N7" s="27" t="s">
        <v>56</v>
      </c>
      <c r="O7" s="27" t="s">
        <v>56</v>
      </c>
      <c r="P7" s="27" t="s">
        <v>56</v>
      </c>
      <c r="Q7" s="27" t="s">
        <v>56</v>
      </c>
      <c r="R7" s="24" t="s">
        <v>56</v>
      </c>
      <c r="S7" s="24" t="s">
        <v>56</v>
      </c>
      <c r="T7" s="24" t="s">
        <v>56</v>
      </c>
      <c r="U7" s="32" t="s">
        <v>56</v>
      </c>
      <c r="V7" s="24" t="s">
        <v>56</v>
      </c>
      <c r="W7" s="24" t="s">
        <v>56</v>
      </c>
      <c r="X7" s="60" t="s">
        <v>56</v>
      </c>
      <c r="Y7" s="60" t="s">
        <v>56</v>
      </c>
      <c r="Z7" s="60" t="s">
        <v>56</v>
      </c>
      <c r="AA7" s="60" t="s">
        <v>56</v>
      </c>
      <c r="AB7" s="60" t="s">
        <v>56</v>
      </c>
      <c r="AC7" s="83" t="s">
        <v>56</v>
      </c>
      <c r="AD7" s="52" t="s">
        <v>56</v>
      </c>
      <c r="AE7" s="52" t="s">
        <v>56</v>
      </c>
      <c r="AF7" s="24" t="s">
        <v>56</v>
      </c>
      <c r="AG7" s="24" t="s">
        <v>56</v>
      </c>
      <c r="AH7" s="24" t="s">
        <v>56</v>
      </c>
      <c r="AI7" s="24" t="s">
        <v>56</v>
      </c>
      <c r="AJ7" s="24" t="s">
        <v>56</v>
      </c>
      <c r="AK7" s="24" t="s">
        <v>56</v>
      </c>
      <c r="AL7" s="24" t="s">
        <v>56</v>
      </c>
      <c r="AM7" s="24" t="s">
        <v>56</v>
      </c>
      <c r="AN7" s="24" t="s">
        <v>67</v>
      </c>
      <c r="AO7" s="24" t="s">
        <v>56</v>
      </c>
      <c r="AP7" s="24" t="s">
        <v>56</v>
      </c>
      <c r="AQ7" s="24" t="s">
        <v>56</v>
      </c>
      <c r="AR7" s="24" t="s">
        <v>56</v>
      </c>
      <c r="AS7" s="24" t="s">
        <v>56</v>
      </c>
      <c r="AT7" s="24" t="s">
        <v>56</v>
      </c>
      <c r="AU7" s="24" t="s">
        <v>56</v>
      </c>
      <c r="AV7" s="24" t="s">
        <v>56</v>
      </c>
      <c r="AW7" s="24" t="s">
        <v>56</v>
      </c>
      <c r="AX7"/>
      <c r="AY7"/>
      <c r="AZ7"/>
      <c r="BA7"/>
      <c r="BB7"/>
      <c r="BC7"/>
    </row>
    <row r="8" spans="1:63" ht="33.75" hidden="1" customHeight="1" x14ac:dyDescent="0.25">
      <c r="A8" s="22" t="s">
        <v>157</v>
      </c>
      <c r="B8" s="22" t="s">
        <v>130</v>
      </c>
      <c r="C8" s="27">
        <v>2016</v>
      </c>
      <c r="D8" s="27" t="s">
        <v>53</v>
      </c>
      <c r="E8" s="22" t="s">
        <v>56</v>
      </c>
      <c r="F8" s="25" t="s">
        <v>56</v>
      </c>
      <c r="G8" s="24" t="s">
        <v>56</v>
      </c>
      <c r="H8" s="22" t="s">
        <v>56</v>
      </c>
      <c r="I8" s="22" t="s">
        <v>56</v>
      </c>
      <c r="J8" s="22" t="s">
        <v>56</v>
      </c>
      <c r="K8" s="22" t="s">
        <v>56</v>
      </c>
      <c r="L8" s="27" t="s">
        <v>145</v>
      </c>
      <c r="M8" s="84">
        <v>985710</v>
      </c>
      <c r="N8" s="22" t="s">
        <v>56</v>
      </c>
      <c r="O8" s="22" t="s">
        <v>56</v>
      </c>
      <c r="P8" s="22" t="s">
        <v>56</v>
      </c>
      <c r="Q8" s="27" t="s">
        <v>56</v>
      </c>
      <c r="R8" s="25" t="s">
        <v>56</v>
      </c>
      <c r="S8" s="25" t="s">
        <v>56</v>
      </c>
      <c r="T8" s="25" t="s">
        <v>56</v>
      </c>
      <c r="U8" s="26" t="s">
        <v>56</v>
      </c>
      <c r="V8" s="25" t="s">
        <v>56</v>
      </c>
      <c r="W8" s="25" t="s">
        <v>56</v>
      </c>
      <c r="X8" s="60" t="s">
        <v>56</v>
      </c>
      <c r="Y8" s="60" t="s">
        <v>56</v>
      </c>
      <c r="Z8" s="60" t="s">
        <v>146</v>
      </c>
      <c r="AA8" s="60" t="s">
        <v>56</v>
      </c>
      <c r="AB8" s="60" t="s">
        <v>56</v>
      </c>
      <c r="AC8" s="83" t="s">
        <v>56</v>
      </c>
      <c r="AD8" s="26" t="s">
        <v>56</v>
      </c>
      <c r="AE8" s="26" t="s">
        <v>56</v>
      </c>
      <c r="AF8" s="24" t="s">
        <v>56</v>
      </c>
      <c r="AG8" s="24" t="s">
        <v>56</v>
      </c>
      <c r="AH8" s="25" t="s">
        <v>56</v>
      </c>
      <c r="AI8" s="25" t="s">
        <v>56</v>
      </c>
      <c r="AJ8" s="24" t="s">
        <v>56</v>
      </c>
      <c r="AK8" s="24" t="s">
        <v>56</v>
      </c>
      <c r="AL8" s="24" t="s">
        <v>56</v>
      </c>
      <c r="AM8" s="24" t="s">
        <v>56</v>
      </c>
      <c r="AN8" s="22" t="s">
        <v>67</v>
      </c>
      <c r="AO8" s="24" t="s">
        <v>56</v>
      </c>
      <c r="AP8" s="24" t="s">
        <v>56</v>
      </c>
      <c r="AQ8" s="24" t="s">
        <v>56</v>
      </c>
      <c r="AR8" s="24" t="s">
        <v>56</v>
      </c>
      <c r="AS8" s="25" t="s">
        <v>56</v>
      </c>
      <c r="AT8" s="24" t="s">
        <v>56</v>
      </c>
      <c r="AU8" s="24" t="s">
        <v>56</v>
      </c>
      <c r="AV8" s="22" t="s">
        <v>56</v>
      </c>
      <c r="AW8" s="24" t="s">
        <v>56</v>
      </c>
      <c r="AX8"/>
      <c r="AY8"/>
      <c r="AZ8"/>
      <c r="BA8"/>
      <c r="BB8"/>
      <c r="BC8"/>
    </row>
    <row r="9" spans="1:63" customFormat="1" ht="45" x14ac:dyDescent="0.25">
      <c r="A9" s="24" t="s">
        <v>157</v>
      </c>
      <c r="B9" s="24" t="s">
        <v>158</v>
      </c>
      <c r="C9" s="24">
        <v>2016</v>
      </c>
      <c r="D9" s="24" t="s">
        <v>209</v>
      </c>
      <c r="E9" s="24" t="s">
        <v>259</v>
      </c>
      <c r="F9" s="24" t="s">
        <v>161</v>
      </c>
      <c r="G9" s="24" t="s">
        <v>56</v>
      </c>
      <c r="H9" s="24" t="s">
        <v>260</v>
      </c>
      <c r="I9" s="22" t="s">
        <v>56</v>
      </c>
      <c r="J9" s="22" t="s">
        <v>56</v>
      </c>
      <c r="K9" s="22" t="s">
        <v>56</v>
      </c>
      <c r="L9" s="22" t="s">
        <v>56</v>
      </c>
      <c r="M9" s="81" t="s">
        <v>56</v>
      </c>
      <c r="N9" s="22" t="s">
        <v>56</v>
      </c>
      <c r="O9" s="22" t="s">
        <v>56</v>
      </c>
      <c r="P9" s="22" t="s">
        <v>56</v>
      </c>
      <c r="Q9" s="24" t="s">
        <v>261</v>
      </c>
      <c r="R9" s="24" t="s">
        <v>262</v>
      </c>
      <c r="S9" s="24" t="s">
        <v>167</v>
      </c>
      <c r="T9" s="24" t="s">
        <v>259</v>
      </c>
      <c r="U9" s="32">
        <v>42499</v>
      </c>
      <c r="V9" s="85">
        <v>376000</v>
      </c>
      <c r="W9" s="85">
        <f>V9*1.16</f>
        <v>436159.99999999994</v>
      </c>
      <c r="X9" s="85" t="s">
        <v>228</v>
      </c>
      <c r="Y9" s="85" t="s">
        <v>229</v>
      </c>
      <c r="Z9" s="85" t="s">
        <v>228</v>
      </c>
      <c r="AA9" s="85" t="s">
        <v>215</v>
      </c>
      <c r="AB9" s="85" t="s">
        <v>260</v>
      </c>
      <c r="AC9" s="85">
        <v>37600</v>
      </c>
      <c r="AD9" s="32">
        <v>42536</v>
      </c>
      <c r="AE9" s="32">
        <v>42704</v>
      </c>
      <c r="AF9" s="30" t="s">
        <v>129</v>
      </c>
      <c r="AG9" s="32" t="s">
        <v>56</v>
      </c>
      <c r="AH9" s="24" t="s">
        <v>170</v>
      </c>
      <c r="AI9" s="24" t="s">
        <v>171</v>
      </c>
      <c r="AJ9" s="24"/>
      <c r="AK9" s="24" t="s">
        <v>56</v>
      </c>
      <c r="AL9" s="24" t="s">
        <v>56</v>
      </c>
      <c r="AM9" s="24" t="s">
        <v>177</v>
      </c>
      <c r="AN9" s="24" t="s">
        <v>67</v>
      </c>
      <c r="AO9" s="24" t="s">
        <v>56</v>
      </c>
      <c r="AP9" s="24" t="s">
        <v>56</v>
      </c>
      <c r="AQ9" s="24" t="s">
        <v>56</v>
      </c>
      <c r="AR9" s="24" t="s">
        <v>56</v>
      </c>
      <c r="AS9" s="24" t="s">
        <v>56</v>
      </c>
      <c r="AT9" s="24" t="s">
        <v>56</v>
      </c>
      <c r="AU9" s="24" t="s">
        <v>56</v>
      </c>
      <c r="AV9" s="24" t="s">
        <v>56</v>
      </c>
      <c r="AW9" s="24" t="s">
        <v>391</v>
      </c>
      <c r="AX9" s="5"/>
    </row>
    <row r="10" spans="1:63" customFormat="1" ht="67.5" x14ac:dyDescent="0.25">
      <c r="A10" s="24" t="s">
        <v>157</v>
      </c>
      <c r="B10" s="24" t="s">
        <v>158</v>
      </c>
      <c r="C10" s="24">
        <v>2016</v>
      </c>
      <c r="D10" s="24" t="s">
        <v>209</v>
      </c>
      <c r="E10" s="24" t="s">
        <v>263</v>
      </c>
      <c r="F10" s="24" t="s">
        <v>161</v>
      </c>
      <c r="G10" s="24" t="s">
        <v>56</v>
      </c>
      <c r="H10" s="24" t="s">
        <v>264</v>
      </c>
      <c r="I10" s="22" t="s">
        <v>56</v>
      </c>
      <c r="J10" s="22" t="s">
        <v>56</v>
      </c>
      <c r="K10" s="22" t="s">
        <v>56</v>
      </c>
      <c r="L10" s="22" t="s">
        <v>56</v>
      </c>
      <c r="M10" s="81" t="s">
        <v>56</v>
      </c>
      <c r="N10" s="24" t="s">
        <v>265</v>
      </c>
      <c r="O10" s="24" t="s">
        <v>266</v>
      </c>
      <c r="P10" s="24" t="s">
        <v>267</v>
      </c>
      <c r="Q10" s="24" t="s">
        <v>268</v>
      </c>
      <c r="R10" s="24" t="s">
        <v>262</v>
      </c>
      <c r="S10" s="24" t="s">
        <v>167</v>
      </c>
      <c r="T10" s="24" t="s">
        <v>263</v>
      </c>
      <c r="U10" s="32">
        <v>42499</v>
      </c>
      <c r="V10" s="85">
        <v>71985</v>
      </c>
      <c r="W10" s="85">
        <f>V10*1.16</f>
        <v>83502.599999999991</v>
      </c>
      <c r="X10" s="85" t="s">
        <v>56</v>
      </c>
      <c r="Y10" s="85" t="s">
        <v>168</v>
      </c>
      <c r="Z10" s="85" t="s">
        <v>56</v>
      </c>
      <c r="AA10" s="85" t="s">
        <v>269</v>
      </c>
      <c r="AB10" s="85" t="s">
        <v>264</v>
      </c>
      <c r="AC10" s="85"/>
      <c r="AD10" s="24"/>
      <c r="AE10" s="32">
        <v>42551</v>
      </c>
      <c r="AF10" s="30" t="s">
        <v>129</v>
      </c>
      <c r="AG10" s="32" t="s">
        <v>56</v>
      </c>
      <c r="AH10" s="24" t="s">
        <v>170</v>
      </c>
      <c r="AI10" s="24" t="s">
        <v>171</v>
      </c>
      <c r="AJ10" s="24"/>
      <c r="AK10" s="24" t="s">
        <v>56</v>
      </c>
      <c r="AL10" s="24" t="s">
        <v>56</v>
      </c>
      <c r="AM10" s="24" t="s">
        <v>177</v>
      </c>
      <c r="AN10" s="24" t="s">
        <v>67</v>
      </c>
      <c r="AO10" s="24" t="s">
        <v>56</v>
      </c>
      <c r="AP10" s="24" t="s">
        <v>56</v>
      </c>
      <c r="AQ10" s="24" t="s">
        <v>56</v>
      </c>
      <c r="AR10" s="24" t="s">
        <v>56</v>
      </c>
      <c r="AS10" s="24" t="s">
        <v>56</v>
      </c>
      <c r="AT10" s="24" t="s">
        <v>56</v>
      </c>
      <c r="AU10" s="24" t="s">
        <v>56</v>
      </c>
      <c r="AV10" s="24" t="s">
        <v>56</v>
      </c>
      <c r="AW10" s="24" t="s">
        <v>391</v>
      </c>
      <c r="AX10" s="5"/>
    </row>
    <row r="11" spans="1:63" customFormat="1" ht="45" x14ac:dyDescent="0.25">
      <c r="A11" s="24" t="s">
        <v>157</v>
      </c>
      <c r="B11" s="24" t="s">
        <v>158</v>
      </c>
      <c r="C11" s="24">
        <v>2016</v>
      </c>
      <c r="D11" s="24" t="s">
        <v>209</v>
      </c>
      <c r="E11" s="24" t="s">
        <v>270</v>
      </c>
      <c r="F11" s="24" t="s">
        <v>161</v>
      </c>
      <c r="G11" s="24" t="s">
        <v>56</v>
      </c>
      <c r="H11" s="24" t="s">
        <v>271</v>
      </c>
      <c r="I11" s="22" t="s">
        <v>56</v>
      </c>
      <c r="J11" s="22" t="s">
        <v>56</v>
      </c>
      <c r="K11" s="22" t="s">
        <v>56</v>
      </c>
      <c r="L11" s="22" t="s">
        <v>56</v>
      </c>
      <c r="M11" s="81" t="s">
        <v>56</v>
      </c>
      <c r="N11" s="24" t="s">
        <v>272</v>
      </c>
      <c r="O11" s="24" t="s">
        <v>273</v>
      </c>
      <c r="P11" s="24" t="s">
        <v>274</v>
      </c>
      <c r="Q11" s="24" t="s">
        <v>275</v>
      </c>
      <c r="R11" s="24" t="s">
        <v>262</v>
      </c>
      <c r="S11" s="24" t="s">
        <v>167</v>
      </c>
      <c r="T11" s="24" t="s">
        <v>270</v>
      </c>
      <c r="U11" s="32">
        <v>42499</v>
      </c>
      <c r="V11" s="85">
        <v>234360</v>
      </c>
      <c r="W11" s="85">
        <f>V11*1.16</f>
        <v>271857.59999999998</v>
      </c>
      <c r="X11" s="85" t="s">
        <v>56</v>
      </c>
      <c r="Y11" s="85" t="s">
        <v>168</v>
      </c>
      <c r="Z11" s="85" t="s">
        <v>56</v>
      </c>
      <c r="AA11" s="85" t="s">
        <v>269</v>
      </c>
      <c r="AB11" s="85" t="s">
        <v>271</v>
      </c>
      <c r="AC11" s="85">
        <v>23436</v>
      </c>
      <c r="AD11" s="32">
        <v>42536</v>
      </c>
      <c r="AE11" s="32">
        <v>42704</v>
      </c>
      <c r="AF11" s="30" t="s">
        <v>129</v>
      </c>
      <c r="AG11" s="32" t="s">
        <v>56</v>
      </c>
      <c r="AH11" s="24" t="s">
        <v>170</v>
      </c>
      <c r="AI11" s="24" t="s">
        <v>171</v>
      </c>
      <c r="AJ11" s="24" t="s">
        <v>56</v>
      </c>
      <c r="AK11" s="24" t="s">
        <v>56</v>
      </c>
      <c r="AL11" s="24" t="s">
        <v>56</v>
      </c>
      <c r="AM11" s="24" t="s">
        <v>177</v>
      </c>
      <c r="AN11" s="24" t="s">
        <v>67</v>
      </c>
      <c r="AO11" s="24" t="s">
        <v>56</v>
      </c>
      <c r="AP11" s="24" t="s">
        <v>56</v>
      </c>
      <c r="AQ11" s="24" t="s">
        <v>56</v>
      </c>
      <c r="AR11" s="24" t="s">
        <v>56</v>
      </c>
      <c r="AS11" s="24" t="s">
        <v>56</v>
      </c>
      <c r="AT11" s="24" t="s">
        <v>56</v>
      </c>
      <c r="AU11" s="24" t="s">
        <v>56</v>
      </c>
      <c r="AV11" s="24" t="s">
        <v>56</v>
      </c>
      <c r="AW11" s="24" t="s">
        <v>391</v>
      </c>
      <c r="AX11" s="5"/>
    </row>
    <row r="12" spans="1:63" customFormat="1" ht="45" x14ac:dyDescent="0.25">
      <c r="A12" s="24" t="s">
        <v>157</v>
      </c>
      <c r="B12" s="24" t="s">
        <v>158</v>
      </c>
      <c r="C12" s="24">
        <v>2016</v>
      </c>
      <c r="D12" s="24" t="s">
        <v>209</v>
      </c>
      <c r="E12" s="24" t="s">
        <v>276</v>
      </c>
      <c r="F12" s="24" t="s">
        <v>161</v>
      </c>
      <c r="G12" s="24" t="s">
        <v>56</v>
      </c>
      <c r="H12" s="24" t="s">
        <v>277</v>
      </c>
      <c r="I12" s="22" t="s">
        <v>56</v>
      </c>
      <c r="J12" s="22" t="s">
        <v>56</v>
      </c>
      <c r="K12" s="22" t="s">
        <v>56</v>
      </c>
      <c r="L12" s="22" t="s">
        <v>56</v>
      </c>
      <c r="M12" s="81" t="s">
        <v>56</v>
      </c>
      <c r="N12" s="81" t="s">
        <v>56</v>
      </c>
      <c r="O12" s="81" t="s">
        <v>56</v>
      </c>
      <c r="P12" s="81" t="s">
        <v>56</v>
      </c>
      <c r="Q12" s="24" t="s">
        <v>278</v>
      </c>
      <c r="R12" s="24" t="s">
        <v>262</v>
      </c>
      <c r="S12" s="24" t="s">
        <v>167</v>
      </c>
      <c r="T12" s="24" t="s">
        <v>276</v>
      </c>
      <c r="U12" s="32">
        <v>42492</v>
      </c>
      <c r="V12" s="85">
        <v>37897.800000000003</v>
      </c>
      <c r="W12" s="85">
        <f>V12*1.16</f>
        <v>43961.448000000004</v>
      </c>
      <c r="X12" s="85" t="s">
        <v>56</v>
      </c>
      <c r="Y12" s="85" t="s">
        <v>168</v>
      </c>
      <c r="Z12" s="85" t="s">
        <v>56</v>
      </c>
      <c r="AA12" s="85" t="s">
        <v>269</v>
      </c>
      <c r="AB12" s="85" t="s">
        <v>277</v>
      </c>
      <c r="AC12" s="85">
        <f>V12*0.1</f>
        <v>3789.7800000000007</v>
      </c>
      <c r="AD12" s="32">
        <v>42492</v>
      </c>
      <c r="AE12" s="32">
        <v>42735</v>
      </c>
      <c r="AF12" s="30" t="s">
        <v>129</v>
      </c>
      <c r="AG12" s="32" t="s">
        <v>56</v>
      </c>
      <c r="AH12" s="24" t="s">
        <v>170</v>
      </c>
      <c r="AI12" s="24" t="s">
        <v>171</v>
      </c>
      <c r="AJ12" s="24" t="s">
        <v>56</v>
      </c>
      <c r="AK12" s="24" t="s">
        <v>56</v>
      </c>
      <c r="AL12" s="24" t="s">
        <v>56</v>
      </c>
      <c r="AM12" s="24" t="s">
        <v>177</v>
      </c>
      <c r="AN12" s="24" t="s">
        <v>67</v>
      </c>
      <c r="AO12" s="24" t="s">
        <v>56</v>
      </c>
      <c r="AP12" s="24" t="s">
        <v>56</v>
      </c>
      <c r="AQ12" s="24" t="s">
        <v>56</v>
      </c>
      <c r="AR12" s="24" t="s">
        <v>56</v>
      </c>
      <c r="AS12" s="24" t="s">
        <v>56</v>
      </c>
      <c r="AT12" s="24" t="s">
        <v>56</v>
      </c>
      <c r="AU12" s="24" t="s">
        <v>56</v>
      </c>
      <c r="AV12" s="24" t="s">
        <v>56</v>
      </c>
      <c r="AW12" s="24" t="s">
        <v>391</v>
      </c>
      <c r="AX12" s="5"/>
    </row>
    <row r="13" spans="1:63" customFormat="1" ht="45" x14ac:dyDescent="0.25">
      <c r="A13" s="24" t="s">
        <v>157</v>
      </c>
      <c r="B13" s="24" t="s">
        <v>158</v>
      </c>
      <c r="C13" s="24">
        <v>2016</v>
      </c>
      <c r="D13" s="24" t="s">
        <v>209</v>
      </c>
      <c r="E13" s="24" t="s">
        <v>279</v>
      </c>
      <c r="F13" s="24" t="s">
        <v>161</v>
      </c>
      <c r="G13" s="24" t="s">
        <v>56</v>
      </c>
      <c r="H13" s="24" t="s">
        <v>277</v>
      </c>
      <c r="I13" s="22" t="s">
        <v>56</v>
      </c>
      <c r="J13" s="22" t="s">
        <v>56</v>
      </c>
      <c r="K13" s="22" t="s">
        <v>56</v>
      </c>
      <c r="L13" s="22" t="s">
        <v>56</v>
      </c>
      <c r="M13" s="81" t="s">
        <v>56</v>
      </c>
      <c r="N13" s="81" t="s">
        <v>56</v>
      </c>
      <c r="O13" s="81" t="s">
        <v>56</v>
      </c>
      <c r="P13" s="81" t="s">
        <v>56</v>
      </c>
      <c r="Q13" s="24" t="s">
        <v>280</v>
      </c>
      <c r="R13" s="24" t="s">
        <v>262</v>
      </c>
      <c r="S13" s="24" t="s">
        <v>167</v>
      </c>
      <c r="T13" s="24" t="s">
        <v>279</v>
      </c>
      <c r="U13" s="32">
        <v>42489</v>
      </c>
      <c r="V13" s="85">
        <v>144764.32999999999</v>
      </c>
      <c r="W13" s="85">
        <f>V13*1.16</f>
        <v>167926.62279999998</v>
      </c>
      <c r="X13" s="85" t="s">
        <v>56</v>
      </c>
      <c r="Y13" s="85" t="s">
        <v>168</v>
      </c>
      <c r="Z13" s="85" t="s">
        <v>56</v>
      </c>
      <c r="AA13" s="85" t="s">
        <v>269</v>
      </c>
      <c r="AB13" s="85" t="s">
        <v>277</v>
      </c>
      <c r="AC13" s="85">
        <f>V13*0.1</f>
        <v>14476.432999999999</v>
      </c>
      <c r="AD13" s="32">
        <v>42491</v>
      </c>
      <c r="AE13" s="32">
        <v>42735</v>
      </c>
      <c r="AF13" s="30" t="s">
        <v>129</v>
      </c>
      <c r="AG13" s="32" t="s">
        <v>56</v>
      </c>
      <c r="AH13" s="24" t="s">
        <v>170</v>
      </c>
      <c r="AI13" s="24" t="s">
        <v>171</v>
      </c>
      <c r="AJ13" s="24" t="s">
        <v>56</v>
      </c>
      <c r="AK13" s="24" t="s">
        <v>56</v>
      </c>
      <c r="AL13" s="24" t="s">
        <v>56</v>
      </c>
      <c r="AM13" s="24" t="s">
        <v>177</v>
      </c>
      <c r="AN13" s="24" t="s">
        <v>67</v>
      </c>
      <c r="AO13" s="24" t="s">
        <v>56</v>
      </c>
      <c r="AP13" s="24" t="s">
        <v>56</v>
      </c>
      <c r="AQ13" s="24" t="s">
        <v>56</v>
      </c>
      <c r="AR13" s="24" t="s">
        <v>56</v>
      </c>
      <c r="AS13" s="24" t="s">
        <v>56</v>
      </c>
      <c r="AT13" s="24" t="s">
        <v>56</v>
      </c>
      <c r="AU13" s="24" t="s">
        <v>56</v>
      </c>
      <c r="AV13" s="24" t="s">
        <v>56</v>
      </c>
      <c r="AW13" s="24" t="s">
        <v>391</v>
      </c>
      <c r="AX13" s="5"/>
    </row>
    <row r="14" spans="1:63" customFormat="1" ht="45" x14ac:dyDescent="0.25">
      <c r="A14" s="24" t="s">
        <v>281</v>
      </c>
      <c r="B14" s="24" t="s">
        <v>158</v>
      </c>
      <c r="C14" s="24">
        <v>2016</v>
      </c>
      <c r="D14" s="24" t="s">
        <v>209</v>
      </c>
      <c r="E14" s="24" t="s">
        <v>282</v>
      </c>
      <c r="F14" s="24" t="s">
        <v>161</v>
      </c>
      <c r="G14" s="24" t="s">
        <v>56</v>
      </c>
      <c r="H14" s="24" t="s">
        <v>283</v>
      </c>
      <c r="I14" s="22" t="s">
        <v>56</v>
      </c>
      <c r="J14" s="22" t="s">
        <v>56</v>
      </c>
      <c r="K14" s="22" t="s">
        <v>56</v>
      </c>
      <c r="L14" s="22" t="s">
        <v>56</v>
      </c>
      <c r="M14" s="81" t="s">
        <v>56</v>
      </c>
      <c r="N14" s="81" t="s">
        <v>56</v>
      </c>
      <c r="O14" s="81" t="s">
        <v>56</v>
      </c>
      <c r="P14" s="81" t="s">
        <v>56</v>
      </c>
      <c r="Q14" s="24" t="s">
        <v>284</v>
      </c>
      <c r="R14" s="24" t="s">
        <v>197</v>
      </c>
      <c r="S14" s="24" t="s">
        <v>167</v>
      </c>
      <c r="T14" s="24" t="s">
        <v>282</v>
      </c>
      <c r="U14" s="32">
        <v>42523</v>
      </c>
      <c r="V14" s="85">
        <f t="shared" ref="V14" si="0">W14/1.16</f>
        <v>1473170</v>
      </c>
      <c r="W14" s="85">
        <v>1708877.2</v>
      </c>
      <c r="X14" s="85" t="s">
        <v>56</v>
      </c>
      <c r="Y14" s="85" t="s">
        <v>168</v>
      </c>
      <c r="Z14" s="85" t="s">
        <v>56</v>
      </c>
      <c r="AA14" s="85" t="s">
        <v>269</v>
      </c>
      <c r="AB14" s="85" t="s">
        <v>285</v>
      </c>
      <c r="AC14" s="86" t="s">
        <v>286</v>
      </c>
      <c r="AD14" s="32">
        <v>42523</v>
      </c>
      <c r="AE14" s="32">
        <v>42552</v>
      </c>
      <c r="AF14" s="30" t="s">
        <v>129</v>
      </c>
      <c r="AG14" s="32" t="s">
        <v>56</v>
      </c>
      <c r="AH14" s="24" t="s">
        <v>170</v>
      </c>
      <c r="AI14" s="24" t="s">
        <v>171</v>
      </c>
      <c r="AJ14" s="24" t="s">
        <v>56</v>
      </c>
      <c r="AK14" s="24" t="s">
        <v>56</v>
      </c>
      <c r="AL14" s="24" t="s">
        <v>56</v>
      </c>
      <c r="AM14" s="24" t="s">
        <v>177</v>
      </c>
      <c r="AN14" s="24" t="s">
        <v>67</v>
      </c>
      <c r="AO14" s="24" t="s">
        <v>56</v>
      </c>
      <c r="AP14" s="24" t="s">
        <v>56</v>
      </c>
      <c r="AQ14" s="24" t="s">
        <v>56</v>
      </c>
      <c r="AR14" s="24" t="s">
        <v>56</v>
      </c>
      <c r="AS14" s="24" t="s">
        <v>56</v>
      </c>
      <c r="AT14" s="24" t="s">
        <v>56</v>
      </c>
      <c r="AU14" s="24" t="s">
        <v>56</v>
      </c>
      <c r="AV14" s="24" t="s">
        <v>56</v>
      </c>
      <c r="AW14" s="24" t="s">
        <v>391</v>
      </c>
      <c r="AX14" s="4"/>
      <c r="AY14" s="4"/>
      <c r="AZ14" s="4"/>
      <c r="BA14" s="4"/>
      <c r="BB14" s="4"/>
      <c r="BC14" s="4"/>
      <c r="BD14" s="4"/>
      <c r="BE14" s="4"/>
      <c r="BF14" s="4"/>
      <c r="BG14" s="4"/>
      <c r="BH14" s="4"/>
      <c r="BI14" s="3"/>
    </row>
    <row r="15" spans="1:63" customFormat="1" ht="45" x14ac:dyDescent="0.25">
      <c r="A15" s="24" t="s">
        <v>157</v>
      </c>
      <c r="B15" s="24" t="s">
        <v>158</v>
      </c>
      <c r="C15" s="24">
        <v>2016</v>
      </c>
      <c r="D15" s="24" t="s">
        <v>209</v>
      </c>
      <c r="E15" s="24" t="s">
        <v>287</v>
      </c>
      <c r="F15" s="24" t="s">
        <v>161</v>
      </c>
      <c r="G15" s="24" t="s">
        <v>56</v>
      </c>
      <c r="H15" s="24" t="s">
        <v>260</v>
      </c>
      <c r="I15" s="22" t="s">
        <v>56</v>
      </c>
      <c r="J15" s="22" t="s">
        <v>56</v>
      </c>
      <c r="K15" s="22" t="s">
        <v>56</v>
      </c>
      <c r="L15" s="22" t="s">
        <v>56</v>
      </c>
      <c r="M15" s="81" t="s">
        <v>56</v>
      </c>
      <c r="N15" s="81" t="s">
        <v>56</v>
      </c>
      <c r="O15" s="81" t="s">
        <v>56</v>
      </c>
      <c r="P15" s="81" t="s">
        <v>56</v>
      </c>
      <c r="Q15" s="24" t="s">
        <v>261</v>
      </c>
      <c r="R15" s="24" t="s">
        <v>288</v>
      </c>
      <c r="S15" s="24" t="s">
        <v>167</v>
      </c>
      <c r="T15" s="24" t="s">
        <v>287</v>
      </c>
      <c r="U15" s="32">
        <v>42545</v>
      </c>
      <c r="V15" s="85">
        <v>107800</v>
      </c>
      <c r="W15" s="85">
        <f>V15*1.16</f>
        <v>125047.99999999999</v>
      </c>
      <c r="X15" s="85" t="s">
        <v>56</v>
      </c>
      <c r="Y15" s="85" t="s">
        <v>168</v>
      </c>
      <c r="Z15" s="85" t="s">
        <v>56</v>
      </c>
      <c r="AA15" s="85" t="s">
        <v>269</v>
      </c>
      <c r="AB15" s="85" t="s">
        <v>260</v>
      </c>
      <c r="AC15" s="85">
        <v>9293.1</v>
      </c>
      <c r="AD15" s="32">
        <v>42584</v>
      </c>
      <c r="AE15" s="32">
        <v>42713</v>
      </c>
      <c r="AF15" s="30" t="s">
        <v>129</v>
      </c>
      <c r="AG15" s="32" t="s">
        <v>56</v>
      </c>
      <c r="AH15" s="24" t="s">
        <v>170</v>
      </c>
      <c r="AI15" s="24" t="s">
        <v>171</v>
      </c>
      <c r="AJ15" s="24" t="s">
        <v>56</v>
      </c>
      <c r="AK15" s="24" t="s">
        <v>56</v>
      </c>
      <c r="AL15" s="24" t="s">
        <v>56</v>
      </c>
      <c r="AM15" s="24" t="s">
        <v>177</v>
      </c>
      <c r="AN15" s="24" t="s">
        <v>67</v>
      </c>
      <c r="AO15" s="24" t="s">
        <v>56</v>
      </c>
      <c r="AP15" s="24" t="s">
        <v>56</v>
      </c>
      <c r="AQ15" s="24" t="s">
        <v>56</v>
      </c>
      <c r="AR15" s="24" t="s">
        <v>56</v>
      </c>
      <c r="AS15" s="24" t="s">
        <v>56</v>
      </c>
      <c r="AT15" s="24" t="s">
        <v>56</v>
      </c>
      <c r="AU15" s="24" t="s">
        <v>56</v>
      </c>
      <c r="AV15" s="24" t="s">
        <v>56</v>
      </c>
      <c r="AW15" s="24" t="s">
        <v>391</v>
      </c>
      <c r="AX15" s="5"/>
    </row>
    <row r="16" spans="1:63" customFormat="1" ht="67.5" customHeight="1" x14ac:dyDescent="0.25">
      <c r="A16" s="262" t="s">
        <v>157</v>
      </c>
      <c r="B16" s="262" t="s">
        <v>158</v>
      </c>
      <c r="C16" s="262">
        <v>2016</v>
      </c>
      <c r="D16" s="262" t="s">
        <v>209</v>
      </c>
      <c r="E16" s="262" t="s">
        <v>289</v>
      </c>
      <c r="F16" s="262" t="s">
        <v>161</v>
      </c>
      <c r="G16" s="262" t="s">
        <v>56</v>
      </c>
      <c r="H16" s="262" t="s">
        <v>290</v>
      </c>
      <c r="I16" s="22" t="s">
        <v>56</v>
      </c>
      <c r="J16" s="22" t="s">
        <v>56</v>
      </c>
      <c r="K16" s="22" t="s">
        <v>56</v>
      </c>
      <c r="L16" s="24" t="s">
        <v>291</v>
      </c>
      <c r="M16" s="85">
        <v>196717.44</v>
      </c>
      <c r="N16" s="266" t="s">
        <v>56</v>
      </c>
      <c r="O16" s="266" t="s">
        <v>56</v>
      </c>
      <c r="P16" s="266" t="s">
        <v>56</v>
      </c>
      <c r="Q16" s="262" t="s">
        <v>292</v>
      </c>
      <c r="R16" s="262" t="s">
        <v>197</v>
      </c>
      <c r="S16" s="262" t="s">
        <v>167</v>
      </c>
      <c r="T16" s="262" t="s">
        <v>289</v>
      </c>
      <c r="U16" s="264">
        <v>42543</v>
      </c>
      <c r="V16" s="261">
        <v>115350</v>
      </c>
      <c r="W16" s="261">
        <f>V16*1.16</f>
        <v>133806</v>
      </c>
      <c r="X16" s="261" t="s">
        <v>56</v>
      </c>
      <c r="Y16" s="261" t="s">
        <v>168</v>
      </c>
      <c r="Z16" s="261" t="s">
        <v>56</v>
      </c>
      <c r="AA16" s="261" t="s">
        <v>269</v>
      </c>
      <c r="AB16" s="261" t="s">
        <v>290</v>
      </c>
      <c r="AC16" s="261">
        <v>13380.6</v>
      </c>
      <c r="AD16" s="264">
        <v>42543</v>
      </c>
      <c r="AE16" s="264">
        <v>42543</v>
      </c>
      <c r="AF16" s="265" t="s">
        <v>129</v>
      </c>
      <c r="AG16" s="264" t="s">
        <v>56</v>
      </c>
      <c r="AH16" s="262" t="s">
        <v>170</v>
      </c>
      <c r="AI16" s="262" t="s">
        <v>171</v>
      </c>
      <c r="AJ16" s="262" t="s">
        <v>56</v>
      </c>
      <c r="AK16" s="262" t="s">
        <v>56</v>
      </c>
      <c r="AL16" s="262" t="s">
        <v>56</v>
      </c>
      <c r="AM16" s="262" t="s">
        <v>177</v>
      </c>
      <c r="AN16" s="262" t="s">
        <v>67</v>
      </c>
      <c r="AO16" s="262" t="s">
        <v>56</v>
      </c>
      <c r="AP16" s="262" t="s">
        <v>56</v>
      </c>
      <c r="AQ16" s="262" t="s">
        <v>56</v>
      </c>
      <c r="AR16" s="262" t="s">
        <v>56</v>
      </c>
      <c r="AS16" s="262" t="s">
        <v>56</v>
      </c>
      <c r="AT16" s="262" t="s">
        <v>56</v>
      </c>
      <c r="AU16" s="262" t="s">
        <v>56</v>
      </c>
      <c r="AV16" s="262" t="s">
        <v>56</v>
      </c>
      <c r="AW16" s="262" t="s">
        <v>129</v>
      </c>
      <c r="AX16" s="5"/>
    </row>
    <row r="17" spans="1:50" customFormat="1" ht="33.75" hidden="1" customHeight="1" x14ac:dyDescent="0.25">
      <c r="A17" s="262"/>
      <c r="B17" s="262"/>
      <c r="C17" s="262"/>
      <c r="D17" s="262"/>
      <c r="E17" s="262"/>
      <c r="F17" s="262"/>
      <c r="G17" s="262"/>
      <c r="H17" s="262"/>
      <c r="I17" s="22" t="s">
        <v>56</v>
      </c>
      <c r="J17" s="22" t="s">
        <v>56</v>
      </c>
      <c r="K17" s="22" t="s">
        <v>56</v>
      </c>
      <c r="L17" s="24" t="s">
        <v>392</v>
      </c>
      <c r="M17" s="85">
        <v>133806</v>
      </c>
      <c r="N17" s="266"/>
      <c r="O17" s="266"/>
      <c r="P17" s="266"/>
      <c r="Q17" s="262"/>
      <c r="R17" s="262"/>
      <c r="S17" s="262"/>
      <c r="T17" s="262"/>
      <c r="U17" s="264"/>
      <c r="V17" s="261"/>
      <c r="W17" s="261"/>
      <c r="X17" s="261"/>
      <c r="Y17" s="261"/>
      <c r="Z17" s="261"/>
      <c r="AA17" s="261"/>
      <c r="AB17" s="261"/>
      <c r="AC17" s="261"/>
      <c r="AD17" s="264"/>
      <c r="AE17" s="264"/>
      <c r="AF17" s="265"/>
      <c r="AG17" s="264"/>
      <c r="AH17" s="262"/>
      <c r="AI17" s="262"/>
      <c r="AJ17" s="262"/>
      <c r="AK17" s="262"/>
      <c r="AL17" s="262"/>
      <c r="AM17" s="262"/>
      <c r="AN17" s="262"/>
      <c r="AO17" s="262"/>
      <c r="AP17" s="262"/>
      <c r="AQ17" s="262"/>
      <c r="AR17" s="262"/>
      <c r="AS17" s="262"/>
      <c r="AT17" s="262"/>
      <c r="AU17" s="262"/>
      <c r="AV17" s="262"/>
      <c r="AW17" s="262"/>
      <c r="AX17" s="5"/>
    </row>
    <row r="18" spans="1:50" customFormat="1" ht="33.75" hidden="1" x14ac:dyDescent="0.25">
      <c r="A18" s="262"/>
      <c r="B18" s="262"/>
      <c r="C18" s="262"/>
      <c r="D18" s="262"/>
      <c r="E18" s="262"/>
      <c r="F18" s="262"/>
      <c r="G18" s="262"/>
      <c r="H18" s="262"/>
      <c r="I18" s="24" t="s">
        <v>293</v>
      </c>
      <c r="J18" s="24" t="s">
        <v>294</v>
      </c>
      <c r="K18" s="24" t="s">
        <v>295</v>
      </c>
      <c r="L18" s="24" t="s">
        <v>393</v>
      </c>
      <c r="M18" s="85">
        <v>153120</v>
      </c>
      <c r="N18" s="266"/>
      <c r="O18" s="266"/>
      <c r="P18" s="266"/>
      <c r="Q18" s="262"/>
      <c r="R18" s="262"/>
      <c r="S18" s="262"/>
      <c r="T18" s="262"/>
      <c r="U18" s="264"/>
      <c r="V18" s="261"/>
      <c r="W18" s="261"/>
      <c r="X18" s="261"/>
      <c r="Y18" s="261"/>
      <c r="Z18" s="261"/>
      <c r="AA18" s="261"/>
      <c r="AB18" s="261"/>
      <c r="AC18" s="261"/>
      <c r="AD18" s="264"/>
      <c r="AE18" s="264"/>
      <c r="AF18" s="265"/>
      <c r="AG18" s="264"/>
      <c r="AH18" s="262"/>
      <c r="AI18" s="262"/>
      <c r="AJ18" s="262"/>
      <c r="AK18" s="262"/>
      <c r="AL18" s="262"/>
      <c r="AM18" s="262"/>
      <c r="AN18" s="262"/>
      <c r="AO18" s="262"/>
      <c r="AP18" s="262"/>
      <c r="AQ18" s="262"/>
      <c r="AR18" s="262"/>
      <c r="AS18" s="262"/>
      <c r="AT18" s="262"/>
      <c r="AU18" s="262"/>
      <c r="AV18" s="262"/>
      <c r="AW18" s="262"/>
      <c r="AX18" s="5"/>
    </row>
    <row r="19" spans="1:50" customFormat="1" ht="45" customHeight="1" x14ac:dyDescent="0.25">
      <c r="A19" s="262" t="s">
        <v>157</v>
      </c>
      <c r="B19" s="262" t="s">
        <v>158</v>
      </c>
      <c r="C19" s="262">
        <v>2016</v>
      </c>
      <c r="D19" s="262" t="s">
        <v>209</v>
      </c>
      <c r="E19" s="262" t="s">
        <v>309</v>
      </c>
      <c r="F19" s="262" t="s">
        <v>161</v>
      </c>
      <c r="G19" s="262" t="s">
        <v>56</v>
      </c>
      <c r="H19" s="262" t="s">
        <v>310</v>
      </c>
      <c r="I19" s="262" t="s">
        <v>56</v>
      </c>
      <c r="J19" s="262" t="s">
        <v>56</v>
      </c>
      <c r="K19" s="262" t="s">
        <v>56</v>
      </c>
      <c r="L19" s="24" t="s">
        <v>311</v>
      </c>
      <c r="M19" s="85">
        <f>136080*1.16</f>
        <v>157852.79999999999</v>
      </c>
      <c r="N19" s="262" t="s">
        <v>56</v>
      </c>
      <c r="O19" s="262" t="s">
        <v>56</v>
      </c>
      <c r="P19" s="262" t="s">
        <v>56</v>
      </c>
      <c r="Q19" s="262" t="s">
        <v>312</v>
      </c>
      <c r="R19" s="262" t="s">
        <v>197</v>
      </c>
      <c r="S19" s="262" t="s">
        <v>167</v>
      </c>
      <c r="T19" s="262" t="s">
        <v>309</v>
      </c>
      <c r="U19" s="264">
        <v>42551</v>
      </c>
      <c r="V19" s="261">
        <f>W19/1.16</f>
        <v>112542.24137931035</v>
      </c>
      <c r="W19" s="261">
        <v>130549</v>
      </c>
      <c r="X19" s="261" t="s">
        <v>56</v>
      </c>
      <c r="Y19" s="261" t="s">
        <v>168</v>
      </c>
      <c r="Z19" s="261" t="s">
        <v>56</v>
      </c>
      <c r="AA19" s="261" t="s">
        <v>169</v>
      </c>
      <c r="AB19" s="261" t="s">
        <v>310</v>
      </c>
      <c r="AC19" s="261" t="s">
        <v>56</v>
      </c>
      <c r="AD19" s="264">
        <v>42551</v>
      </c>
      <c r="AE19" s="264">
        <v>42551</v>
      </c>
      <c r="AF19" s="265" t="s">
        <v>129</v>
      </c>
      <c r="AG19" s="264" t="s">
        <v>56</v>
      </c>
      <c r="AH19" s="262" t="s">
        <v>170</v>
      </c>
      <c r="AI19" s="262" t="s">
        <v>171</v>
      </c>
      <c r="AJ19" s="262" t="s">
        <v>56</v>
      </c>
      <c r="AK19" s="262" t="s">
        <v>56</v>
      </c>
      <c r="AL19" s="262" t="s">
        <v>56</v>
      </c>
      <c r="AM19" s="262" t="s">
        <v>177</v>
      </c>
      <c r="AN19" s="262" t="s">
        <v>67</v>
      </c>
      <c r="AO19" s="262" t="s">
        <v>56</v>
      </c>
      <c r="AP19" s="262" t="s">
        <v>56</v>
      </c>
      <c r="AQ19" s="262" t="s">
        <v>56</v>
      </c>
      <c r="AR19" s="262" t="s">
        <v>56</v>
      </c>
      <c r="AS19" s="262" t="s">
        <v>56</v>
      </c>
      <c r="AT19" s="262" t="s">
        <v>56</v>
      </c>
      <c r="AU19" s="262" t="s">
        <v>56</v>
      </c>
      <c r="AV19" s="262" t="s">
        <v>56</v>
      </c>
      <c r="AW19" s="262" t="s">
        <v>129</v>
      </c>
      <c r="AX19" s="5"/>
    </row>
    <row r="20" spans="1:50" customFormat="1" ht="33.75" hidden="1" x14ac:dyDescent="0.25">
      <c r="A20" s="262"/>
      <c r="B20" s="262"/>
      <c r="C20" s="262"/>
      <c r="D20" s="262"/>
      <c r="E20" s="262"/>
      <c r="F20" s="262"/>
      <c r="G20" s="262"/>
      <c r="H20" s="262"/>
      <c r="I20" s="262"/>
      <c r="J20" s="262"/>
      <c r="K20" s="262"/>
      <c r="L20" s="24" t="s">
        <v>313</v>
      </c>
      <c r="M20" s="85">
        <f>112542.24*1.16</f>
        <v>130548.9984</v>
      </c>
      <c r="N20" s="262"/>
      <c r="O20" s="262"/>
      <c r="P20" s="262"/>
      <c r="Q20" s="262"/>
      <c r="R20" s="262"/>
      <c r="S20" s="262"/>
      <c r="T20" s="262"/>
      <c r="U20" s="264"/>
      <c r="V20" s="261"/>
      <c r="W20" s="261"/>
      <c r="X20" s="261"/>
      <c r="Y20" s="261"/>
      <c r="Z20" s="261"/>
      <c r="AA20" s="261"/>
      <c r="AB20" s="261"/>
      <c r="AC20" s="261"/>
      <c r="AD20" s="264"/>
      <c r="AE20" s="264"/>
      <c r="AF20" s="265"/>
      <c r="AG20" s="264"/>
      <c r="AH20" s="262"/>
      <c r="AI20" s="262"/>
      <c r="AJ20" s="262"/>
      <c r="AK20" s="262"/>
      <c r="AL20" s="262"/>
      <c r="AM20" s="262"/>
      <c r="AN20" s="262"/>
      <c r="AO20" s="262"/>
      <c r="AP20" s="262"/>
      <c r="AQ20" s="262"/>
      <c r="AR20" s="262"/>
      <c r="AS20" s="262"/>
      <c r="AT20" s="262"/>
      <c r="AU20" s="262"/>
      <c r="AV20" s="262"/>
      <c r="AW20" s="262"/>
      <c r="AX20" s="5"/>
    </row>
    <row r="21" spans="1:50" customFormat="1" ht="33.75" hidden="1" x14ac:dyDescent="0.25">
      <c r="A21" s="262"/>
      <c r="B21" s="262"/>
      <c r="C21" s="262"/>
      <c r="D21" s="262"/>
      <c r="E21" s="262"/>
      <c r="F21" s="262"/>
      <c r="G21" s="262"/>
      <c r="H21" s="262"/>
      <c r="I21" s="262"/>
      <c r="J21" s="262"/>
      <c r="K21" s="262"/>
      <c r="L21" s="24" t="s">
        <v>314</v>
      </c>
      <c r="M21" s="85">
        <f>142241.38*1.16</f>
        <v>165000.00079999998</v>
      </c>
      <c r="N21" s="262"/>
      <c r="O21" s="262"/>
      <c r="P21" s="262"/>
      <c r="Q21" s="262"/>
      <c r="R21" s="262"/>
      <c r="S21" s="262"/>
      <c r="T21" s="262"/>
      <c r="U21" s="264"/>
      <c r="V21" s="261"/>
      <c r="W21" s="261"/>
      <c r="X21" s="261"/>
      <c r="Y21" s="261"/>
      <c r="Z21" s="261"/>
      <c r="AA21" s="261"/>
      <c r="AB21" s="261"/>
      <c r="AC21" s="261"/>
      <c r="AD21" s="264"/>
      <c r="AE21" s="264"/>
      <c r="AF21" s="265"/>
      <c r="AG21" s="264"/>
      <c r="AH21" s="262"/>
      <c r="AI21" s="262"/>
      <c r="AJ21" s="262"/>
      <c r="AK21" s="262"/>
      <c r="AL21" s="262"/>
      <c r="AM21" s="262"/>
      <c r="AN21" s="262"/>
      <c r="AO21" s="262"/>
      <c r="AP21" s="262"/>
      <c r="AQ21" s="262"/>
      <c r="AR21" s="262"/>
      <c r="AS21" s="262"/>
      <c r="AT21" s="262"/>
      <c r="AU21" s="262"/>
      <c r="AV21" s="262"/>
      <c r="AW21" s="262"/>
      <c r="AX21" s="5"/>
    </row>
    <row r="22" spans="1:50" customFormat="1" ht="45" x14ac:dyDescent="0.25">
      <c r="A22" s="262" t="s">
        <v>157</v>
      </c>
      <c r="B22" s="262" t="s">
        <v>158</v>
      </c>
      <c r="C22" s="262">
        <v>2016</v>
      </c>
      <c r="D22" s="262" t="s">
        <v>209</v>
      </c>
      <c r="E22" s="262" t="s">
        <v>315</v>
      </c>
      <c r="F22" s="262" t="s">
        <v>161</v>
      </c>
      <c r="G22" s="262" t="s">
        <v>56</v>
      </c>
      <c r="H22" s="262" t="s">
        <v>316</v>
      </c>
      <c r="I22" s="262" t="s">
        <v>56</v>
      </c>
      <c r="J22" s="262" t="s">
        <v>56</v>
      </c>
      <c r="K22" s="262" t="s">
        <v>56</v>
      </c>
      <c r="L22" s="24" t="s">
        <v>317</v>
      </c>
      <c r="M22" s="85">
        <f>57000*1.16</f>
        <v>66120</v>
      </c>
      <c r="N22" s="24" t="s">
        <v>318</v>
      </c>
      <c r="O22" s="24" t="s">
        <v>319</v>
      </c>
      <c r="P22" s="24" t="s">
        <v>320</v>
      </c>
      <c r="Q22" s="262" t="s">
        <v>321</v>
      </c>
      <c r="R22" s="262" t="s">
        <v>322</v>
      </c>
      <c r="S22" s="262" t="s">
        <v>167</v>
      </c>
      <c r="T22" s="262" t="s">
        <v>315</v>
      </c>
      <c r="U22" s="264">
        <v>42551</v>
      </c>
      <c r="V22" s="261">
        <f>W22/1.16</f>
        <v>33000</v>
      </c>
      <c r="W22" s="261">
        <v>38280</v>
      </c>
      <c r="X22" s="261" t="s">
        <v>56</v>
      </c>
      <c r="Y22" s="261" t="s">
        <v>168</v>
      </c>
      <c r="Z22" s="261" t="s">
        <v>56</v>
      </c>
      <c r="AA22" s="261" t="s">
        <v>169</v>
      </c>
      <c r="AB22" s="261" t="s">
        <v>316</v>
      </c>
      <c r="AC22" s="261">
        <v>3300</v>
      </c>
      <c r="AD22" s="264">
        <v>42551</v>
      </c>
      <c r="AE22" s="264">
        <v>42576</v>
      </c>
      <c r="AF22" s="265" t="s">
        <v>129</v>
      </c>
      <c r="AG22" s="264" t="s">
        <v>56</v>
      </c>
      <c r="AH22" s="262" t="s">
        <v>170</v>
      </c>
      <c r="AI22" s="262" t="s">
        <v>171</v>
      </c>
      <c r="AJ22" s="262" t="s">
        <v>56</v>
      </c>
      <c r="AK22" s="262" t="s">
        <v>56</v>
      </c>
      <c r="AL22" s="262" t="s">
        <v>56</v>
      </c>
      <c r="AM22" s="262" t="s">
        <v>177</v>
      </c>
      <c r="AN22" s="262" t="s">
        <v>67</v>
      </c>
      <c r="AO22" s="262" t="s">
        <v>56</v>
      </c>
      <c r="AP22" s="262" t="s">
        <v>56</v>
      </c>
      <c r="AQ22" s="262" t="s">
        <v>56</v>
      </c>
      <c r="AR22" s="262" t="s">
        <v>56</v>
      </c>
      <c r="AS22" s="262" t="s">
        <v>56</v>
      </c>
      <c r="AT22" s="262" t="s">
        <v>56</v>
      </c>
      <c r="AU22" s="262" t="s">
        <v>56</v>
      </c>
      <c r="AV22" s="262" t="s">
        <v>56</v>
      </c>
      <c r="AW22" s="262" t="s">
        <v>129</v>
      </c>
      <c r="AX22" s="5"/>
    </row>
    <row r="23" spans="1:50" customFormat="1" ht="33.75" hidden="1" x14ac:dyDescent="0.25">
      <c r="A23" s="262"/>
      <c r="B23" s="262"/>
      <c r="C23" s="262"/>
      <c r="D23" s="262"/>
      <c r="E23" s="262"/>
      <c r="F23" s="262"/>
      <c r="G23" s="262"/>
      <c r="H23" s="262"/>
      <c r="I23" s="262"/>
      <c r="J23" s="262"/>
      <c r="K23" s="262"/>
      <c r="L23" s="24" t="s">
        <v>311</v>
      </c>
      <c r="M23" s="85">
        <f>48000*1.16</f>
        <v>55679.999999999993</v>
      </c>
      <c r="N23" s="262" t="s">
        <v>56</v>
      </c>
      <c r="O23" s="262" t="s">
        <v>56</v>
      </c>
      <c r="P23" s="262" t="s">
        <v>56</v>
      </c>
      <c r="Q23" s="262"/>
      <c r="R23" s="262"/>
      <c r="S23" s="262"/>
      <c r="T23" s="262"/>
      <c r="U23" s="264"/>
      <c r="V23" s="261"/>
      <c r="W23" s="261"/>
      <c r="X23" s="261"/>
      <c r="Y23" s="261"/>
      <c r="Z23" s="261"/>
      <c r="AA23" s="261"/>
      <c r="AB23" s="261"/>
      <c r="AC23" s="261"/>
      <c r="AD23" s="264"/>
      <c r="AE23" s="264"/>
      <c r="AF23" s="265"/>
      <c r="AG23" s="264"/>
      <c r="AH23" s="262"/>
      <c r="AI23" s="262"/>
      <c r="AJ23" s="262"/>
      <c r="AK23" s="262"/>
      <c r="AL23" s="262"/>
      <c r="AM23" s="262"/>
      <c r="AN23" s="262"/>
      <c r="AO23" s="262"/>
      <c r="AP23" s="262"/>
      <c r="AQ23" s="262"/>
      <c r="AR23" s="262"/>
      <c r="AS23" s="262"/>
      <c r="AT23" s="262"/>
      <c r="AU23" s="262"/>
      <c r="AV23" s="262"/>
      <c r="AW23" s="262"/>
      <c r="AX23" s="5"/>
    </row>
    <row r="24" spans="1:50" customFormat="1" ht="33.75" hidden="1" x14ac:dyDescent="0.25">
      <c r="A24" s="262"/>
      <c r="B24" s="262"/>
      <c r="C24" s="262"/>
      <c r="D24" s="262"/>
      <c r="E24" s="262"/>
      <c r="F24" s="262"/>
      <c r="G24" s="262"/>
      <c r="H24" s="262"/>
      <c r="I24" s="262"/>
      <c r="J24" s="262"/>
      <c r="K24" s="262"/>
      <c r="L24" s="24" t="s">
        <v>313</v>
      </c>
      <c r="M24" s="85">
        <f>36052.5*1.16</f>
        <v>41820.899999999994</v>
      </c>
      <c r="N24" s="262"/>
      <c r="O24" s="262"/>
      <c r="P24" s="262"/>
      <c r="Q24" s="262"/>
      <c r="R24" s="262"/>
      <c r="S24" s="262"/>
      <c r="T24" s="262"/>
      <c r="U24" s="264"/>
      <c r="V24" s="261"/>
      <c r="W24" s="261"/>
      <c r="X24" s="261"/>
      <c r="Y24" s="261"/>
      <c r="Z24" s="261"/>
      <c r="AA24" s="261"/>
      <c r="AB24" s="261"/>
      <c r="AC24" s="261"/>
      <c r="AD24" s="264"/>
      <c r="AE24" s="264"/>
      <c r="AF24" s="265"/>
      <c r="AG24" s="264"/>
      <c r="AH24" s="262"/>
      <c r="AI24" s="262"/>
      <c r="AJ24" s="262"/>
      <c r="AK24" s="262"/>
      <c r="AL24" s="262"/>
      <c r="AM24" s="262"/>
      <c r="AN24" s="262"/>
      <c r="AO24" s="262"/>
      <c r="AP24" s="262"/>
      <c r="AQ24" s="262"/>
      <c r="AR24" s="262"/>
      <c r="AS24" s="262"/>
      <c r="AT24" s="262"/>
      <c r="AU24" s="262"/>
      <c r="AV24" s="262"/>
      <c r="AW24" s="262"/>
      <c r="AX24" s="5"/>
    </row>
    <row r="25" spans="1:50" customFormat="1" ht="33.75" hidden="1" x14ac:dyDescent="0.25">
      <c r="A25" s="262"/>
      <c r="B25" s="262"/>
      <c r="C25" s="262"/>
      <c r="D25" s="262"/>
      <c r="E25" s="262"/>
      <c r="F25" s="262"/>
      <c r="G25" s="262"/>
      <c r="H25" s="262"/>
      <c r="I25" s="24" t="s">
        <v>318</v>
      </c>
      <c r="J25" s="24" t="s">
        <v>319</v>
      </c>
      <c r="K25" s="24" t="s">
        <v>320</v>
      </c>
      <c r="L25" s="24" t="s">
        <v>393</v>
      </c>
      <c r="M25" s="85">
        <f>33000*1.16</f>
        <v>38280</v>
      </c>
      <c r="N25" s="262"/>
      <c r="O25" s="262"/>
      <c r="P25" s="262"/>
      <c r="Q25" s="262"/>
      <c r="R25" s="262"/>
      <c r="S25" s="262"/>
      <c r="T25" s="262"/>
      <c r="U25" s="264"/>
      <c r="V25" s="261"/>
      <c r="W25" s="261"/>
      <c r="X25" s="261"/>
      <c r="Y25" s="261"/>
      <c r="Z25" s="261"/>
      <c r="AA25" s="261"/>
      <c r="AB25" s="261"/>
      <c r="AC25" s="261"/>
      <c r="AD25" s="264"/>
      <c r="AE25" s="264"/>
      <c r="AF25" s="265"/>
      <c r="AG25" s="264"/>
      <c r="AH25" s="262"/>
      <c r="AI25" s="262"/>
      <c r="AJ25" s="262"/>
      <c r="AK25" s="262"/>
      <c r="AL25" s="262"/>
      <c r="AM25" s="262"/>
      <c r="AN25" s="262"/>
      <c r="AO25" s="262"/>
      <c r="AP25" s="262"/>
      <c r="AQ25" s="262"/>
      <c r="AR25" s="262"/>
      <c r="AS25" s="262"/>
      <c r="AT25" s="262"/>
      <c r="AU25" s="262"/>
      <c r="AV25" s="262"/>
      <c r="AW25" s="262"/>
      <c r="AX25" s="5"/>
    </row>
    <row r="26" spans="1:50" customFormat="1" ht="45" customHeight="1" x14ac:dyDescent="0.25">
      <c r="A26" s="262" t="s">
        <v>157</v>
      </c>
      <c r="B26" s="262" t="s">
        <v>158</v>
      </c>
      <c r="C26" s="262">
        <v>2016</v>
      </c>
      <c r="D26" s="262" t="s">
        <v>209</v>
      </c>
      <c r="E26" s="262" t="s">
        <v>323</v>
      </c>
      <c r="F26" s="262" t="s">
        <v>161</v>
      </c>
      <c r="G26" s="262" t="s">
        <v>56</v>
      </c>
      <c r="H26" s="262" t="s">
        <v>324</v>
      </c>
      <c r="I26" s="262" t="s">
        <v>56</v>
      </c>
      <c r="J26" s="262" t="s">
        <v>56</v>
      </c>
      <c r="K26" s="262" t="s">
        <v>56</v>
      </c>
      <c r="L26" s="165" t="s">
        <v>314</v>
      </c>
      <c r="M26" s="164">
        <f>362171.55*1.16</f>
        <v>420118.99799999996</v>
      </c>
      <c r="N26" s="262" t="s">
        <v>56</v>
      </c>
      <c r="O26" s="262" t="s">
        <v>56</v>
      </c>
      <c r="P26" s="262" t="s">
        <v>56</v>
      </c>
      <c r="Q26" s="262" t="s">
        <v>312</v>
      </c>
      <c r="R26" s="262" t="s">
        <v>322</v>
      </c>
      <c r="S26" s="262" t="s">
        <v>167</v>
      </c>
      <c r="T26" s="262" t="s">
        <v>323</v>
      </c>
      <c r="U26" s="264">
        <v>42536</v>
      </c>
      <c r="V26" s="261">
        <f>W26/1.16</f>
        <v>353102.58620689658</v>
      </c>
      <c r="W26" s="261">
        <v>409599</v>
      </c>
      <c r="X26" s="261" t="s">
        <v>56</v>
      </c>
      <c r="Y26" s="261" t="s">
        <v>168</v>
      </c>
      <c r="Z26" s="261" t="s">
        <v>56</v>
      </c>
      <c r="AA26" s="261" t="s">
        <v>169</v>
      </c>
      <c r="AB26" s="261" t="s">
        <v>324</v>
      </c>
      <c r="AC26" s="261" t="s">
        <v>56</v>
      </c>
      <c r="AD26" s="264">
        <v>42566</v>
      </c>
      <c r="AE26" s="264">
        <v>42566</v>
      </c>
      <c r="AF26" s="265" t="s">
        <v>129</v>
      </c>
      <c r="AG26" s="261" t="s">
        <v>56</v>
      </c>
      <c r="AH26" s="262" t="s">
        <v>170</v>
      </c>
      <c r="AI26" s="262" t="s">
        <v>171</v>
      </c>
      <c r="AJ26" s="261" t="s">
        <v>56</v>
      </c>
      <c r="AK26" s="261" t="s">
        <v>56</v>
      </c>
      <c r="AL26" s="261" t="s">
        <v>56</v>
      </c>
      <c r="AM26" s="262" t="s">
        <v>177</v>
      </c>
      <c r="AN26" s="262" t="s">
        <v>67</v>
      </c>
      <c r="AO26" s="261" t="s">
        <v>56</v>
      </c>
      <c r="AP26" s="261" t="s">
        <v>56</v>
      </c>
      <c r="AQ26" s="261" t="s">
        <v>56</v>
      </c>
      <c r="AR26" s="261" t="s">
        <v>56</v>
      </c>
      <c r="AS26" s="261" t="s">
        <v>56</v>
      </c>
      <c r="AT26" s="261" t="s">
        <v>56</v>
      </c>
      <c r="AU26" s="261" t="s">
        <v>56</v>
      </c>
      <c r="AV26" s="261" t="s">
        <v>56</v>
      </c>
      <c r="AW26" s="262" t="s">
        <v>129</v>
      </c>
      <c r="AX26" s="5"/>
    </row>
    <row r="27" spans="1:50" customFormat="1" ht="45" hidden="1" x14ac:dyDescent="0.25">
      <c r="A27" s="262"/>
      <c r="B27" s="262"/>
      <c r="C27" s="262"/>
      <c r="D27" s="262"/>
      <c r="E27" s="262"/>
      <c r="F27" s="262"/>
      <c r="G27" s="262"/>
      <c r="H27" s="262"/>
      <c r="I27" s="262"/>
      <c r="J27" s="262"/>
      <c r="K27" s="262"/>
      <c r="L27" s="165" t="s">
        <v>317</v>
      </c>
      <c r="M27" s="164">
        <f>352128.44*1.16</f>
        <v>408468.99039999995</v>
      </c>
      <c r="N27" s="262"/>
      <c r="O27" s="262"/>
      <c r="P27" s="262"/>
      <c r="Q27" s="262"/>
      <c r="R27" s="262"/>
      <c r="S27" s="262"/>
      <c r="T27" s="262"/>
      <c r="U27" s="264"/>
      <c r="V27" s="261"/>
      <c r="W27" s="261"/>
      <c r="X27" s="261"/>
      <c r="Y27" s="261"/>
      <c r="Z27" s="261"/>
      <c r="AA27" s="261"/>
      <c r="AB27" s="261"/>
      <c r="AC27" s="261"/>
      <c r="AD27" s="264"/>
      <c r="AE27" s="264"/>
      <c r="AF27" s="265"/>
      <c r="AG27" s="261"/>
      <c r="AH27" s="262"/>
      <c r="AI27" s="262"/>
      <c r="AJ27" s="261"/>
      <c r="AK27" s="261"/>
      <c r="AL27" s="261"/>
      <c r="AM27" s="262"/>
      <c r="AN27" s="262"/>
      <c r="AO27" s="261"/>
      <c r="AP27" s="261"/>
      <c r="AQ27" s="261"/>
      <c r="AR27" s="261"/>
      <c r="AS27" s="261"/>
      <c r="AT27" s="261"/>
      <c r="AU27" s="261"/>
      <c r="AV27" s="261"/>
      <c r="AW27" s="262"/>
      <c r="AX27" s="5"/>
    </row>
    <row r="28" spans="1:50" customFormat="1" ht="33.75" hidden="1" x14ac:dyDescent="0.25">
      <c r="A28" s="262"/>
      <c r="B28" s="262"/>
      <c r="C28" s="262"/>
      <c r="D28" s="262"/>
      <c r="E28" s="262"/>
      <c r="F28" s="262"/>
      <c r="G28" s="262"/>
      <c r="H28" s="262"/>
      <c r="I28" s="262"/>
      <c r="J28" s="262"/>
      <c r="K28" s="262"/>
      <c r="L28" s="165" t="s">
        <v>311</v>
      </c>
      <c r="M28" s="164">
        <f>353220*1.16</f>
        <v>409735.19999999995</v>
      </c>
      <c r="N28" s="262"/>
      <c r="O28" s="262"/>
      <c r="P28" s="262"/>
      <c r="Q28" s="262"/>
      <c r="R28" s="262"/>
      <c r="S28" s="262"/>
      <c r="T28" s="262"/>
      <c r="U28" s="264"/>
      <c r="V28" s="261"/>
      <c r="W28" s="261"/>
      <c r="X28" s="261"/>
      <c r="Y28" s="261"/>
      <c r="Z28" s="261"/>
      <c r="AA28" s="261"/>
      <c r="AB28" s="261"/>
      <c r="AC28" s="261"/>
      <c r="AD28" s="264"/>
      <c r="AE28" s="264"/>
      <c r="AF28" s="265"/>
      <c r="AG28" s="261"/>
      <c r="AH28" s="262"/>
      <c r="AI28" s="262"/>
      <c r="AJ28" s="261"/>
      <c r="AK28" s="261"/>
      <c r="AL28" s="261"/>
      <c r="AM28" s="262"/>
      <c r="AN28" s="262"/>
      <c r="AO28" s="261"/>
      <c r="AP28" s="261"/>
      <c r="AQ28" s="261"/>
      <c r="AR28" s="261"/>
      <c r="AS28" s="261"/>
      <c r="AT28" s="261"/>
      <c r="AU28" s="261"/>
      <c r="AV28" s="261"/>
      <c r="AW28" s="262"/>
      <c r="AX28" s="5"/>
    </row>
    <row r="29" spans="1:50" customFormat="1" ht="18.75" hidden="1" customHeight="1" x14ac:dyDescent="0.25">
      <c r="A29" s="262"/>
      <c r="B29" s="262"/>
      <c r="C29" s="262"/>
      <c r="D29" s="262"/>
      <c r="E29" s="262"/>
      <c r="F29" s="262"/>
      <c r="G29" s="262"/>
      <c r="H29" s="262"/>
      <c r="I29" s="262"/>
      <c r="J29" s="262"/>
      <c r="K29" s="262"/>
      <c r="L29" s="165" t="s">
        <v>313</v>
      </c>
      <c r="M29" s="164">
        <f>353102.58*1.16</f>
        <v>409598.99280000001</v>
      </c>
      <c r="N29" s="262"/>
      <c r="O29" s="262"/>
      <c r="P29" s="262"/>
      <c r="Q29" s="262"/>
      <c r="R29" s="262"/>
      <c r="S29" s="262"/>
      <c r="T29" s="262"/>
      <c r="U29" s="264"/>
      <c r="V29" s="261"/>
      <c r="W29" s="261"/>
      <c r="X29" s="261"/>
      <c r="Y29" s="261"/>
      <c r="Z29" s="261"/>
      <c r="AA29" s="261"/>
      <c r="AB29" s="261"/>
      <c r="AC29" s="261"/>
      <c r="AD29" s="264"/>
      <c r="AE29" s="264"/>
      <c r="AF29" s="265"/>
      <c r="AG29" s="261"/>
      <c r="AH29" s="262"/>
      <c r="AI29" s="262"/>
      <c r="AJ29" s="261"/>
      <c r="AK29" s="261"/>
      <c r="AL29" s="261"/>
      <c r="AM29" s="262"/>
      <c r="AN29" s="262"/>
      <c r="AO29" s="261"/>
      <c r="AP29" s="261"/>
      <c r="AQ29" s="261"/>
      <c r="AR29" s="261"/>
      <c r="AS29" s="261"/>
      <c r="AT29" s="261"/>
      <c r="AU29" s="261"/>
      <c r="AV29" s="261"/>
      <c r="AW29" s="262"/>
      <c r="AX29" s="5"/>
    </row>
    <row r="30" spans="1:50" ht="11.25" hidden="1" customHeight="1" x14ac:dyDescent="0.2">
      <c r="A30" s="262" t="s">
        <v>540</v>
      </c>
      <c r="B30" s="188" t="s">
        <v>415</v>
      </c>
      <c r="C30" s="189">
        <v>2016</v>
      </c>
      <c r="D30" s="189" t="s">
        <v>394</v>
      </c>
      <c r="E30" s="189" t="s">
        <v>550</v>
      </c>
      <c r="F30" s="189" t="s">
        <v>396</v>
      </c>
      <c r="G30" s="190" t="s">
        <v>626</v>
      </c>
      <c r="H30" s="188" t="s">
        <v>551</v>
      </c>
      <c r="I30" s="189" t="s">
        <v>439</v>
      </c>
      <c r="J30" s="189" t="s">
        <v>440</v>
      </c>
      <c r="K30" s="189" t="s">
        <v>441</v>
      </c>
      <c r="L30" s="189" t="s">
        <v>351</v>
      </c>
      <c r="M30" s="191">
        <v>58000</v>
      </c>
      <c r="N30" s="262" t="s">
        <v>351</v>
      </c>
      <c r="O30" s="262" t="s">
        <v>351</v>
      </c>
      <c r="P30" s="262" t="s">
        <v>351</v>
      </c>
      <c r="Q30" s="262" t="s">
        <v>442</v>
      </c>
      <c r="R30" s="262" t="s">
        <v>410</v>
      </c>
      <c r="S30" s="262" t="s">
        <v>410</v>
      </c>
      <c r="T30" s="262" t="str">
        <f t="shared" ref="T30:T42" si="1">E30</f>
        <v>JAPAMI/SROP/2016-04</v>
      </c>
      <c r="U30" s="264">
        <v>42516</v>
      </c>
      <c r="V30" s="261">
        <f t="shared" ref="V30:V42" si="2">W30/1.16</f>
        <v>50000</v>
      </c>
      <c r="W30" s="261">
        <f t="shared" ref="W30:W42" si="3">M30</f>
        <v>58000</v>
      </c>
      <c r="X30" s="261" t="s">
        <v>351</v>
      </c>
      <c r="Y30" s="261" t="s">
        <v>399</v>
      </c>
      <c r="Z30" s="261" t="s">
        <v>351</v>
      </c>
      <c r="AA30" s="261" t="s">
        <v>400</v>
      </c>
      <c r="AB30" s="261" t="str">
        <f t="shared" ref="AB30:AB42" si="4">H30</f>
        <v>SUPERVISIÓN EXTERNA PARA LA PERFORACIÓN DE POZO PROFUNDO EN LA COMUNIDAD DE SANTA ELENA.</v>
      </c>
      <c r="AC30" s="261" t="s">
        <v>351</v>
      </c>
      <c r="AD30" s="264">
        <v>42522</v>
      </c>
      <c r="AE30" s="264">
        <v>42671</v>
      </c>
      <c r="AF30" s="265" t="s">
        <v>351</v>
      </c>
      <c r="AG30" s="261" t="s">
        <v>351</v>
      </c>
      <c r="AH30" s="262" t="s">
        <v>401</v>
      </c>
      <c r="AI30" s="262" t="str">
        <f>AH30</f>
        <v>Propios</v>
      </c>
      <c r="AJ30" s="261" t="s">
        <v>433</v>
      </c>
      <c r="AK30" s="261" t="s">
        <v>351</v>
      </c>
      <c r="AL30" s="261" t="s">
        <v>351</v>
      </c>
      <c r="AM30" s="262" t="s">
        <v>391</v>
      </c>
      <c r="AN30" s="262" t="s">
        <v>67</v>
      </c>
      <c r="AO30" s="261" t="s">
        <v>404</v>
      </c>
      <c r="AP30" s="261" t="s">
        <v>351</v>
      </c>
      <c r="AQ30" s="261" t="s">
        <v>351</v>
      </c>
      <c r="AR30" s="261" t="s">
        <v>351</v>
      </c>
      <c r="AS30" s="261" t="s">
        <v>351</v>
      </c>
      <c r="AT30" s="261" t="s">
        <v>351</v>
      </c>
      <c r="AU30" s="261" t="s">
        <v>351</v>
      </c>
      <c r="AV30" s="261" t="s">
        <v>351</v>
      </c>
      <c r="AW30" s="262" t="s">
        <v>351</v>
      </c>
    </row>
    <row r="31" spans="1:50" ht="11.25" hidden="1" customHeight="1" x14ac:dyDescent="0.2">
      <c r="A31" s="262" t="s">
        <v>540</v>
      </c>
      <c r="B31" s="188" t="s">
        <v>415</v>
      </c>
      <c r="C31" s="189">
        <v>2016</v>
      </c>
      <c r="D31" s="189" t="s">
        <v>394</v>
      </c>
      <c r="E31" s="189" t="s">
        <v>552</v>
      </c>
      <c r="F31" s="189" t="s">
        <v>396</v>
      </c>
      <c r="G31" s="190"/>
      <c r="H31" s="188" t="s">
        <v>553</v>
      </c>
      <c r="I31" s="189" t="s">
        <v>422</v>
      </c>
      <c r="J31" s="189" t="s">
        <v>423</v>
      </c>
      <c r="K31" s="189" t="s">
        <v>424</v>
      </c>
      <c r="L31" s="189"/>
      <c r="M31" s="191"/>
      <c r="N31" s="262" t="s">
        <v>351</v>
      </c>
      <c r="O31" s="262" t="s">
        <v>351</v>
      </c>
      <c r="P31" s="262" t="s">
        <v>351</v>
      </c>
      <c r="Q31" s="262" t="s">
        <v>425</v>
      </c>
      <c r="R31" s="262" t="s">
        <v>410</v>
      </c>
      <c r="S31" s="262" t="s">
        <v>410</v>
      </c>
      <c r="T31" s="262" t="str">
        <f t="shared" si="1"/>
        <v>JAPAMI/SROP/2016-05</v>
      </c>
      <c r="U31" s="264">
        <v>42543</v>
      </c>
      <c r="V31" s="261">
        <f t="shared" si="2"/>
        <v>0</v>
      </c>
      <c r="W31" s="261">
        <f t="shared" si="3"/>
        <v>0</v>
      </c>
      <c r="X31" s="261" t="s">
        <v>351</v>
      </c>
      <c r="Y31" s="261" t="s">
        <v>399</v>
      </c>
      <c r="Z31" s="261" t="s">
        <v>351</v>
      </c>
      <c r="AA31" s="261" t="s">
        <v>400</v>
      </c>
      <c r="AB31" s="261" t="str">
        <f t="shared" si="4"/>
        <v>Elaboración de Estudio de manifestación de impacto ambiental estatal para la construcción de la red de drenaje sanitario y planta de tratamiento de aguas residuales en la comunidad de San Roque, para su posterior evaluación ante el Instituto de Ecología del estado de Guanajuato, hasta obtener la resolución final</v>
      </c>
      <c r="AC31" s="261" t="s">
        <v>351</v>
      </c>
      <c r="AD31" s="264">
        <v>42544</v>
      </c>
      <c r="AE31" s="264">
        <v>42723</v>
      </c>
      <c r="AF31" s="265" t="s">
        <v>351</v>
      </c>
      <c r="AG31" s="261" t="s">
        <v>351</v>
      </c>
      <c r="AH31" s="262" t="s">
        <v>401</v>
      </c>
      <c r="AI31" s="262" t="str">
        <f>AH31</f>
        <v>Propios</v>
      </c>
      <c r="AJ31" s="261" t="s">
        <v>433</v>
      </c>
      <c r="AK31" s="261" t="s">
        <v>351</v>
      </c>
      <c r="AL31" s="261" t="s">
        <v>351</v>
      </c>
      <c r="AM31" s="262" t="s">
        <v>391</v>
      </c>
      <c r="AN31" s="262" t="s">
        <v>67</v>
      </c>
      <c r="AO31" s="261" t="s">
        <v>404</v>
      </c>
      <c r="AP31" s="261" t="s">
        <v>351</v>
      </c>
      <c r="AQ31" s="261" t="s">
        <v>351</v>
      </c>
      <c r="AR31" s="261" t="s">
        <v>351</v>
      </c>
      <c r="AS31" s="261" t="s">
        <v>351</v>
      </c>
      <c r="AT31" s="261" t="s">
        <v>351</v>
      </c>
      <c r="AU31" s="261" t="s">
        <v>351</v>
      </c>
      <c r="AV31" s="261" t="s">
        <v>351</v>
      </c>
      <c r="AW31" s="262" t="s">
        <v>351</v>
      </c>
    </row>
    <row r="32" spans="1:50" s="54" customFormat="1" ht="11.25" hidden="1" customHeight="1" x14ac:dyDescent="0.2">
      <c r="A32" s="262" t="s">
        <v>540</v>
      </c>
      <c r="B32" s="188" t="s">
        <v>415</v>
      </c>
      <c r="C32" s="189">
        <v>2016</v>
      </c>
      <c r="D32" s="189" t="s">
        <v>394</v>
      </c>
      <c r="E32" s="189" t="s">
        <v>554</v>
      </c>
      <c r="F32" s="189" t="s">
        <v>396</v>
      </c>
      <c r="G32" s="190"/>
      <c r="H32" s="188" t="s">
        <v>555</v>
      </c>
      <c r="I32" s="189" t="s">
        <v>422</v>
      </c>
      <c r="J32" s="189" t="s">
        <v>423</v>
      </c>
      <c r="K32" s="189" t="s">
        <v>424</v>
      </c>
      <c r="L32" s="189"/>
      <c r="M32" s="191"/>
      <c r="N32" s="262" t="s">
        <v>351</v>
      </c>
      <c r="O32" s="262" t="s">
        <v>351</v>
      </c>
      <c r="P32" s="262" t="s">
        <v>351</v>
      </c>
      <c r="Q32" s="262" t="s">
        <v>425</v>
      </c>
      <c r="R32" s="262" t="s">
        <v>410</v>
      </c>
      <c r="S32" s="262" t="s">
        <v>410</v>
      </c>
      <c r="T32" s="262" t="str">
        <f t="shared" si="1"/>
        <v>JAPAMI/SROP/2016-06</v>
      </c>
      <c r="U32" s="264">
        <v>42543</v>
      </c>
      <c r="V32" s="261">
        <f t="shared" si="2"/>
        <v>0</v>
      </c>
      <c r="W32" s="261">
        <f t="shared" si="3"/>
        <v>0</v>
      </c>
      <c r="X32" s="261" t="s">
        <v>351</v>
      </c>
      <c r="Y32" s="261" t="s">
        <v>399</v>
      </c>
      <c r="Z32" s="261" t="s">
        <v>351</v>
      </c>
      <c r="AA32" s="261" t="s">
        <v>400</v>
      </c>
      <c r="AB32" s="261" t="str">
        <f t="shared" si="4"/>
        <v>Elaboración de Estudio de manifestación de impacto ambiental estatal para la construcción de la red de drenaje sanitario y planta de tratamiento de aguas residuales en la comunidad de Loma Bonita Carrizal Grande, para su posterior evaluación ante el Instituto de Ecología del estado de Guanajuato, hasta obtener la resolución final</v>
      </c>
      <c r="AC32" s="261" t="s">
        <v>351</v>
      </c>
      <c r="AD32" s="264">
        <v>42544</v>
      </c>
      <c r="AE32" s="264">
        <v>42723</v>
      </c>
      <c r="AF32" s="265" t="s">
        <v>351</v>
      </c>
      <c r="AG32" s="261" t="s">
        <v>351</v>
      </c>
      <c r="AH32" s="262" t="s">
        <v>401</v>
      </c>
      <c r="AI32" s="262" t="str">
        <f>AH32</f>
        <v>Propios</v>
      </c>
      <c r="AJ32" s="261" t="s">
        <v>433</v>
      </c>
      <c r="AK32" s="261" t="s">
        <v>351</v>
      </c>
      <c r="AL32" s="261" t="s">
        <v>351</v>
      </c>
      <c r="AM32" s="262" t="s">
        <v>391</v>
      </c>
      <c r="AN32" s="262" t="s">
        <v>67</v>
      </c>
      <c r="AO32" s="261" t="s">
        <v>404</v>
      </c>
      <c r="AP32" s="261" t="s">
        <v>351</v>
      </c>
      <c r="AQ32" s="261" t="s">
        <v>351</v>
      </c>
      <c r="AR32" s="261" t="s">
        <v>351</v>
      </c>
      <c r="AS32" s="261" t="s">
        <v>351</v>
      </c>
      <c r="AT32" s="261" t="s">
        <v>351</v>
      </c>
      <c r="AU32" s="261" t="s">
        <v>351</v>
      </c>
      <c r="AV32" s="261" t="s">
        <v>351</v>
      </c>
      <c r="AW32" s="262" t="s">
        <v>351</v>
      </c>
    </row>
    <row r="33" spans="1:49" s="54" customFormat="1" ht="41.25" hidden="1" customHeight="1" x14ac:dyDescent="0.2">
      <c r="A33" s="262" t="s">
        <v>540</v>
      </c>
      <c r="B33" s="188" t="s">
        <v>415</v>
      </c>
      <c r="C33" s="189">
        <v>2016</v>
      </c>
      <c r="D33" s="189" t="s">
        <v>394</v>
      </c>
      <c r="E33" s="189" t="s">
        <v>556</v>
      </c>
      <c r="F33" s="189" t="s">
        <v>396</v>
      </c>
      <c r="G33" s="190"/>
      <c r="H33" s="188" t="s">
        <v>557</v>
      </c>
      <c r="I33" s="189" t="s">
        <v>422</v>
      </c>
      <c r="J33" s="189" t="s">
        <v>423</v>
      </c>
      <c r="K33" s="189" t="s">
        <v>424</v>
      </c>
      <c r="L33" s="189"/>
      <c r="M33" s="191"/>
      <c r="N33" s="262" t="s">
        <v>351</v>
      </c>
      <c r="O33" s="262" t="s">
        <v>351</v>
      </c>
      <c r="P33" s="262" t="s">
        <v>351</v>
      </c>
      <c r="Q33" s="262" t="s">
        <v>425</v>
      </c>
      <c r="R33" s="262" t="s">
        <v>410</v>
      </c>
      <c r="S33" s="262" t="s">
        <v>410</v>
      </c>
      <c r="T33" s="262" t="str">
        <f t="shared" si="1"/>
        <v>JAPAMI/SROP/2016-07</v>
      </c>
      <c r="U33" s="264">
        <v>42543</v>
      </c>
      <c r="V33" s="261">
        <f t="shared" si="2"/>
        <v>0</v>
      </c>
      <c r="W33" s="261">
        <f t="shared" si="3"/>
        <v>0</v>
      </c>
      <c r="X33" s="261" t="s">
        <v>351</v>
      </c>
      <c r="Y33" s="261" t="s">
        <v>399</v>
      </c>
      <c r="Z33" s="261" t="s">
        <v>351</v>
      </c>
      <c r="AA33" s="261" t="s">
        <v>400</v>
      </c>
      <c r="AB33" s="261" t="str">
        <f t="shared" si="4"/>
        <v>Elaboración de Estudio de manifestación de impacto ambiental estatal para la construcción de la red de drenaje sanitario y planta de tratamiento de aguas residuales en la comunidad de Cuchicuato, para su posterior evaluación ante el Instituto de Ecología del estado de Guanajuato, hasta obtener la resolución final</v>
      </c>
      <c r="AC33" s="261" t="s">
        <v>351</v>
      </c>
      <c r="AD33" s="264">
        <v>42544</v>
      </c>
      <c r="AE33" s="264">
        <v>42723</v>
      </c>
      <c r="AF33" s="265" t="s">
        <v>351</v>
      </c>
      <c r="AG33" s="261" t="s">
        <v>351</v>
      </c>
      <c r="AH33" s="262" t="s">
        <v>401</v>
      </c>
      <c r="AI33" s="262" t="str">
        <f>AH33</f>
        <v>Propios</v>
      </c>
      <c r="AJ33" s="261" t="s">
        <v>433</v>
      </c>
      <c r="AK33" s="261" t="s">
        <v>351</v>
      </c>
      <c r="AL33" s="261" t="s">
        <v>351</v>
      </c>
      <c r="AM33" s="262" t="s">
        <v>391</v>
      </c>
      <c r="AN33" s="262" t="s">
        <v>67</v>
      </c>
      <c r="AO33" s="261" t="s">
        <v>404</v>
      </c>
      <c r="AP33" s="261" t="s">
        <v>351</v>
      </c>
      <c r="AQ33" s="261" t="s">
        <v>351</v>
      </c>
      <c r="AR33" s="261" t="s">
        <v>351</v>
      </c>
      <c r="AS33" s="261" t="s">
        <v>351</v>
      </c>
      <c r="AT33" s="261" t="s">
        <v>351</v>
      </c>
      <c r="AU33" s="261" t="s">
        <v>351</v>
      </c>
      <c r="AV33" s="261" t="s">
        <v>351</v>
      </c>
      <c r="AW33" s="262" t="s">
        <v>351</v>
      </c>
    </row>
    <row r="34" spans="1:49" s="54" customFormat="1" ht="33.75" hidden="1" customHeight="1" x14ac:dyDescent="0.2">
      <c r="A34" s="262" t="s">
        <v>540</v>
      </c>
      <c r="B34" s="263" t="s">
        <v>415</v>
      </c>
      <c r="C34" s="262">
        <v>2016</v>
      </c>
      <c r="D34" s="262" t="s">
        <v>394</v>
      </c>
      <c r="E34" s="189" t="s">
        <v>558</v>
      </c>
      <c r="F34" s="189" t="s">
        <v>396</v>
      </c>
      <c r="G34" s="190" t="s">
        <v>626</v>
      </c>
      <c r="H34" s="188" t="s">
        <v>559</v>
      </c>
      <c r="I34" s="189" t="s">
        <v>351</v>
      </c>
      <c r="J34" s="189" t="s">
        <v>351</v>
      </c>
      <c r="K34" s="189" t="s">
        <v>351</v>
      </c>
      <c r="L34" s="189" t="s">
        <v>560</v>
      </c>
      <c r="M34" s="191">
        <v>47592.81</v>
      </c>
      <c r="N34" s="262" t="s">
        <v>351</v>
      </c>
      <c r="O34" s="262" t="s">
        <v>351</v>
      </c>
      <c r="P34" s="262" t="s">
        <v>351</v>
      </c>
      <c r="Q34" s="262" t="s">
        <v>560</v>
      </c>
      <c r="R34" s="262" t="s">
        <v>410</v>
      </c>
      <c r="S34" s="262" t="s">
        <v>410</v>
      </c>
      <c r="T34" s="262" t="str">
        <f t="shared" si="1"/>
        <v>JAPAMI/SROP/2016-08</v>
      </c>
      <c r="U34" s="264">
        <v>42543</v>
      </c>
      <c r="V34" s="261">
        <f t="shared" si="2"/>
        <v>41028.284482758623</v>
      </c>
      <c r="W34" s="261">
        <f t="shared" si="3"/>
        <v>47592.81</v>
      </c>
      <c r="X34" s="261" t="s">
        <v>351</v>
      </c>
      <c r="Y34" s="261" t="s">
        <v>399</v>
      </c>
      <c r="Z34" s="261" t="s">
        <v>351</v>
      </c>
      <c r="AA34" s="261" t="s">
        <v>400</v>
      </c>
      <c r="AB34" s="261" t="str">
        <f t="shared" si="4"/>
        <v>Estudio de subsuelo para tanque de regulación del sector 8</v>
      </c>
      <c r="AC34" s="261" t="s">
        <v>351</v>
      </c>
      <c r="AD34" s="264">
        <v>42544</v>
      </c>
      <c r="AE34" s="264">
        <v>42573</v>
      </c>
      <c r="AF34" s="265" t="s">
        <v>351</v>
      </c>
      <c r="AG34" s="261" t="s">
        <v>351</v>
      </c>
      <c r="AH34" s="262" t="s">
        <v>401</v>
      </c>
      <c r="AI34" s="262" t="str">
        <f t="shared" ref="AI34:AI42" si="5">AH34</f>
        <v>Propios</v>
      </c>
      <c r="AJ34" s="261" t="s">
        <v>433</v>
      </c>
      <c r="AK34" s="261" t="s">
        <v>351</v>
      </c>
      <c r="AL34" s="261" t="s">
        <v>351</v>
      </c>
      <c r="AM34" s="262" t="s">
        <v>391</v>
      </c>
      <c r="AN34" s="262" t="s">
        <v>67</v>
      </c>
      <c r="AO34" s="261" t="s">
        <v>404</v>
      </c>
      <c r="AP34" s="261" t="s">
        <v>351</v>
      </c>
      <c r="AQ34" s="261" t="s">
        <v>351</v>
      </c>
      <c r="AR34" s="261" t="s">
        <v>351</v>
      </c>
      <c r="AS34" s="261" t="s">
        <v>351</v>
      </c>
      <c r="AT34" s="261" t="s">
        <v>351</v>
      </c>
      <c r="AU34" s="261" t="s">
        <v>351</v>
      </c>
      <c r="AV34" s="261" t="s">
        <v>351</v>
      </c>
      <c r="AW34" s="262" t="s">
        <v>351</v>
      </c>
    </row>
    <row r="35" spans="1:49" s="54" customFormat="1" ht="11.25" hidden="1" customHeight="1" x14ac:dyDescent="0.2">
      <c r="A35" s="262" t="s">
        <v>540</v>
      </c>
      <c r="B35" s="263" t="s">
        <v>415</v>
      </c>
      <c r="C35" s="262">
        <v>2016</v>
      </c>
      <c r="D35" s="262" t="s">
        <v>394</v>
      </c>
      <c r="E35" s="189" t="s">
        <v>561</v>
      </c>
      <c r="F35" s="189" t="s">
        <v>396</v>
      </c>
      <c r="G35" s="190"/>
      <c r="H35" s="188" t="s">
        <v>562</v>
      </c>
      <c r="I35" s="189" t="s">
        <v>531</v>
      </c>
      <c r="J35" s="189" t="s">
        <v>451</v>
      </c>
      <c r="K35" s="189" t="s">
        <v>532</v>
      </c>
      <c r="L35" s="189"/>
      <c r="M35" s="191"/>
      <c r="N35" s="262" t="s">
        <v>351</v>
      </c>
      <c r="O35" s="262" t="s">
        <v>351</v>
      </c>
      <c r="P35" s="262" t="s">
        <v>351</v>
      </c>
      <c r="Q35" s="262" t="s">
        <v>563</v>
      </c>
      <c r="R35" s="262" t="s">
        <v>410</v>
      </c>
      <c r="S35" s="262" t="s">
        <v>410</v>
      </c>
      <c r="T35" s="262" t="str">
        <f t="shared" si="1"/>
        <v>JAPAMI/SROP/2016-09</v>
      </c>
      <c r="U35" s="264">
        <v>42556</v>
      </c>
      <c r="V35" s="261">
        <f t="shared" si="2"/>
        <v>0</v>
      </c>
      <c r="W35" s="261">
        <f t="shared" si="3"/>
        <v>0</v>
      </c>
      <c r="X35" s="261" t="s">
        <v>351</v>
      </c>
      <c r="Y35" s="261" t="s">
        <v>399</v>
      </c>
      <c r="Z35" s="261" t="s">
        <v>351</v>
      </c>
      <c r="AA35" s="261" t="s">
        <v>400</v>
      </c>
      <c r="AB35" s="261" t="str">
        <f t="shared" si="4"/>
        <v>PROYECTO DE DRENAJE PLUVIAL POR GRAVEDAD PARA LAS COLONIAS:  JOSEFA ORTÍZ DE DOMÍNGUEZ, SAN ISIDRO Y EMILIANO ZAPATA II, PARA DESCARGAR AL ARROYO SANTA RITA Y AL RÍO GUANAJUATO.</v>
      </c>
      <c r="AC35" s="261">
        <f t="shared" ref="AC35:AC41" si="6">W35*0.4</f>
        <v>0</v>
      </c>
      <c r="AD35" s="264">
        <v>42564</v>
      </c>
      <c r="AE35" s="264">
        <v>42689</v>
      </c>
      <c r="AF35" s="265" t="s">
        <v>351</v>
      </c>
      <c r="AG35" s="261" t="s">
        <v>351</v>
      </c>
      <c r="AH35" s="262" t="s">
        <v>401</v>
      </c>
      <c r="AI35" s="262" t="str">
        <f t="shared" si="5"/>
        <v>Propios</v>
      </c>
      <c r="AJ35" s="261" t="s">
        <v>433</v>
      </c>
      <c r="AK35" s="261" t="s">
        <v>351</v>
      </c>
      <c r="AL35" s="261" t="s">
        <v>351</v>
      </c>
      <c r="AM35" s="262" t="s">
        <v>391</v>
      </c>
      <c r="AN35" s="262" t="s">
        <v>67</v>
      </c>
      <c r="AO35" s="261" t="s">
        <v>404</v>
      </c>
      <c r="AP35" s="261" t="s">
        <v>351</v>
      </c>
      <c r="AQ35" s="261" t="s">
        <v>351</v>
      </c>
      <c r="AR35" s="261" t="s">
        <v>351</v>
      </c>
      <c r="AS35" s="261" t="s">
        <v>351</v>
      </c>
      <c r="AT35" s="261" t="s">
        <v>351</v>
      </c>
      <c r="AU35" s="261" t="s">
        <v>351</v>
      </c>
      <c r="AV35" s="261" t="s">
        <v>351</v>
      </c>
      <c r="AW35" s="262" t="s">
        <v>351</v>
      </c>
    </row>
    <row r="36" spans="1:49" ht="11.25" hidden="1" customHeight="1" x14ac:dyDescent="0.2">
      <c r="A36" s="262" t="s">
        <v>540</v>
      </c>
      <c r="B36" s="263" t="s">
        <v>415</v>
      </c>
      <c r="C36" s="262">
        <v>2016</v>
      </c>
      <c r="D36" s="262" t="s">
        <v>394</v>
      </c>
      <c r="E36" s="189" t="s">
        <v>564</v>
      </c>
      <c r="F36" s="189" t="s">
        <v>396</v>
      </c>
      <c r="G36" s="190"/>
      <c r="H36" s="188" t="s">
        <v>565</v>
      </c>
      <c r="I36" s="189" t="s">
        <v>351</v>
      </c>
      <c r="J36" s="189" t="s">
        <v>351</v>
      </c>
      <c r="K36" s="189" t="s">
        <v>351</v>
      </c>
      <c r="L36" s="189"/>
      <c r="M36" s="191"/>
      <c r="N36" s="262" t="s">
        <v>351</v>
      </c>
      <c r="O36" s="262" t="s">
        <v>351</v>
      </c>
      <c r="P36" s="262" t="s">
        <v>351</v>
      </c>
      <c r="Q36" s="262" t="s">
        <v>566</v>
      </c>
      <c r="R36" s="262" t="s">
        <v>410</v>
      </c>
      <c r="S36" s="262" t="s">
        <v>410</v>
      </c>
      <c r="T36" s="262" t="str">
        <f t="shared" si="1"/>
        <v>JAPAMI/SROP/2016-10</v>
      </c>
      <c r="U36" s="264">
        <v>42558</v>
      </c>
      <c r="V36" s="261">
        <f t="shared" si="2"/>
        <v>0</v>
      </c>
      <c r="W36" s="261">
        <f t="shared" si="3"/>
        <v>0</v>
      </c>
      <c r="X36" s="261" t="s">
        <v>351</v>
      </c>
      <c r="Y36" s="261" t="s">
        <v>399</v>
      </c>
      <c r="Z36" s="261" t="s">
        <v>351</v>
      </c>
      <c r="AA36" s="261" t="s">
        <v>400</v>
      </c>
      <c r="AB36" s="261" t="str">
        <f t="shared" si="4"/>
        <v>PROYECTO EJECUTIVO PARA TIERRAS E ILUMINACIÓN PARA LAS PLANTAS DE TRATAMIENTO</v>
      </c>
      <c r="AC36" s="261" t="s">
        <v>351</v>
      </c>
      <c r="AD36" s="264">
        <v>42565</v>
      </c>
      <c r="AE36" s="264">
        <v>42684</v>
      </c>
      <c r="AF36" s="265" t="s">
        <v>351</v>
      </c>
      <c r="AG36" s="261" t="s">
        <v>351</v>
      </c>
      <c r="AH36" s="262" t="s">
        <v>401</v>
      </c>
      <c r="AI36" s="262" t="str">
        <f t="shared" si="5"/>
        <v>Propios</v>
      </c>
      <c r="AJ36" s="261" t="s">
        <v>433</v>
      </c>
      <c r="AK36" s="261" t="s">
        <v>351</v>
      </c>
      <c r="AL36" s="261" t="s">
        <v>351</v>
      </c>
      <c r="AM36" s="262" t="s">
        <v>391</v>
      </c>
      <c r="AN36" s="262" t="s">
        <v>67</v>
      </c>
      <c r="AO36" s="261" t="s">
        <v>404</v>
      </c>
      <c r="AP36" s="261" t="s">
        <v>351</v>
      </c>
      <c r="AQ36" s="261" t="s">
        <v>351</v>
      </c>
      <c r="AR36" s="261" t="s">
        <v>351</v>
      </c>
      <c r="AS36" s="261" t="s">
        <v>351</v>
      </c>
      <c r="AT36" s="261" t="s">
        <v>351</v>
      </c>
      <c r="AU36" s="261" t="s">
        <v>351</v>
      </c>
      <c r="AV36" s="261" t="s">
        <v>351</v>
      </c>
      <c r="AW36" s="262" t="s">
        <v>351</v>
      </c>
    </row>
    <row r="37" spans="1:49" ht="11.25" hidden="1" customHeight="1" x14ac:dyDescent="0.2">
      <c r="A37" s="262" t="s">
        <v>540</v>
      </c>
      <c r="B37" s="263" t="s">
        <v>415</v>
      </c>
      <c r="C37" s="262">
        <v>2016</v>
      </c>
      <c r="D37" s="262" t="s">
        <v>394</v>
      </c>
      <c r="E37" s="189" t="s">
        <v>567</v>
      </c>
      <c r="F37" s="189" t="s">
        <v>396</v>
      </c>
      <c r="G37" s="190"/>
      <c r="H37" s="188" t="s">
        <v>568</v>
      </c>
      <c r="I37" s="189" t="s">
        <v>429</v>
      </c>
      <c r="J37" s="189" t="s">
        <v>430</v>
      </c>
      <c r="K37" s="189" t="s">
        <v>431</v>
      </c>
      <c r="L37" s="189"/>
      <c r="M37" s="191"/>
      <c r="N37" s="262" t="s">
        <v>351</v>
      </c>
      <c r="O37" s="262" t="s">
        <v>351</v>
      </c>
      <c r="P37" s="262" t="s">
        <v>351</v>
      </c>
      <c r="Q37" s="262" t="s">
        <v>432</v>
      </c>
      <c r="R37" s="262" t="s">
        <v>410</v>
      </c>
      <c r="S37" s="262" t="s">
        <v>410</v>
      </c>
      <c r="T37" s="262" t="str">
        <f t="shared" si="1"/>
        <v>JAPAMI/SROP/2016-11</v>
      </c>
      <c r="U37" s="264">
        <v>42577</v>
      </c>
      <c r="V37" s="261">
        <f t="shared" si="2"/>
        <v>0</v>
      </c>
      <c r="W37" s="261">
        <f t="shared" si="3"/>
        <v>0</v>
      </c>
      <c r="X37" s="261" t="s">
        <v>351</v>
      </c>
      <c r="Y37" s="261" t="s">
        <v>399</v>
      </c>
      <c r="Z37" s="261" t="s">
        <v>351</v>
      </c>
      <c r="AA37" s="261" t="s">
        <v>400</v>
      </c>
      <c r="AB37" s="261" t="str">
        <f t="shared" si="4"/>
        <v>ESTUDIO HIDROLÓGICO E HIDRÁULICO PARA LA REVISIÓN DE LA CUENCA DE LA PTAR 1ERO. DE MAYO Y PROPUESTA DE DRENAJE PLUVIAL EN LA MISMA.</v>
      </c>
      <c r="AC37" s="261">
        <f t="shared" si="6"/>
        <v>0</v>
      </c>
      <c r="AD37" s="264">
        <v>42585</v>
      </c>
      <c r="AE37" s="264">
        <v>42704</v>
      </c>
      <c r="AF37" s="265" t="s">
        <v>351</v>
      </c>
      <c r="AG37" s="261" t="s">
        <v>351</v>
      </c>
      <c r="AH37" s="262" t="s">
        <v>401</v>
      </c>
      <c r="AI37" s="262" t="str">
        <f t="shared" si="5"/>
        <v>Propios</v>
      </c>
      <c r="AJ37" s="261" t="s">
        <v>433</v>
      </c>
      <c r="AK37" s="261" t="s">
        <v>351</v>
      </c>
      <c r="AL37" s="261" t="s">
        <v>351</v>
      </c>
      <c r="AM37" s="262" t="s">
        <v>391</v>
      </c>
      <c r="AN37" s="262" t="s">
        <v>67</v>
      </c>
      <c r="AO37" s="261" t="s">
        <v>404</v>
      </c>
      <c r="AP37" s="261" t="s">
        <v>351</v>
      </c>
      <c r="AQ37" s="261" t="s">
        <v>351</v>
      </c>
      <c r="AR37" s="261" t="s">
        <v>351</v>
      </c>
      <c r="AS37" s="261" t="s">
        <v>351</v>
      </c>
      <c r="AT37" s="261" t="s">
        <v>351</v>
      </c>
      <c r="AU37" s="261" t="s">
        <v>351</v>
      </c>
      <c r="AV37" s="261" t="s">
        <v>351</v>
      </c>
      <c r="AW37" s="262" t="s">
        <v>351</v>
      </c>
    </row>
    <row r="38" spans="1:49" ht="11.25" hidden="1" customHeight="1" x14ac:dyDescent="0.2">
      <c r="A38" s="189" t="s">
        <v>540</v>
      </c>
      <c r="B38" s="188" t="s">
        <v>415</v>
      </c>
      <c r="C38" s="189">
        <v>2016</v>
      </c>
      <c r="D38" s="189" t="s">
        <v>394</v>
      </c>
      <c r="E38" s="189" t="s">
        <v>569</v>
      </c>
      <c r="F38" s="189" t="s">
        <v>396</v>
      </c>
      <c r="G38" s="190" t="s">
        <v>626</v>
      </c>
      <c r="H38" s="188" t="s">
        <v>570</v>
      </c>
      <c r="I38" s="189" t="s">
        <v>571</v>
      </c>
      <c r="J38" s="189" t="s">
        <v>572</v>
      </c>
      <c r="K38" s="189" t="s">
        <v>573</v>
      </c>
      <c r="L38" s="189" t="s">
        <v>351</v>
      </c>
      <c r="M38" s="191">
        <v>296653.13</v>
      </c>
      <c r="N38" s="189" t="s">
        <v>351</v>
      </c>
      <c r="O38" s="189" t="s">
        <v>351</v>
      </c>
      <c r="P38" s="189" t="s">
        <v>351</v>
      </c>
      <c r="Q38" s="189" t="s">
        <v>574</v>
      </c>
      <c r="R38" s="189" t="s">
        <v>410</v>
      </c>
      <c r="S38" s="189" t="s">
        <v>410</v>
      </c>
      <c r="T38" s="189" t="str">
        <f t="shared" si="1"/>
        <v>JAPAMI/SROP/2016-12</v>
      </c>
      <c r="U38" s="192">
        <v>42577</v>
      </c>
      <c r="V38" s="191">
        <f t="shared" si="2"/>
        <v>255735.45689655174</v>
      </c>
      <c r="W38" s="191">
        <f t="shared" si="3"/>
        <v>296653.13</v>
      </c>
      <c r="X38" s="191" t="s">
        <v>351</v>
      </c>
      <c r="Y38" s="191" t="s">
        <v>399</v>
      </c>
      <c r="Z38" s="191" t="s">
        <v>351</v>
      </c>
      <c r="AA38" s="191" t="s">
        <v>400</v>
      </c>
      <c r="AB38" s="191" t="str">
        <f t="shared" si="4"/>
        <v>PROYECTO EJECUTIVO DEL COLECTOR DE LA COMUNIDAD EL COPALILLO AL RÍO GUANAJUATO.</v>
      </c>
      <c r="AC38" s="191">
        <f t="shared" si="6"/>
        <v>118661.25200000001</v>
      </c>
      <c r="AD38" s="192">
        <v>42585</v>
      </c>
      <c r="AE38" s="192">
        <v>42704</v>
      </c>
      <c r="AF38" s="193" t="s">
        <v>351</v>
      </c>
      <c r="AG38" s="191" t="s">
        <v>351</v>
      </c>
      <c r="AH38" s="189" t="s">
        <v>401</v>
      </c>
      <c r="AI38" s="189" t="str">
        <f t="shared" si="5"/>
        <v>Propios</v>
      </c>
      <c r="AJ38" s="191" t="s">
        <v>433</v>
      </c>
      <c r="AK38" s="191" t="s">
        <v>351</v>
      </c>
      <c r="AL38" s="191" t="s">
        <v>351</v>
      </c>
      <c r="AM38" s="189" t="s">
        <v>391</v>
      </c>
      <c r="AN38" s="189" t="s">
        <v>67</v>
      </c>
      <c r="AO38" s="191" t="s">
        <v>404</v>
      </c>
      <c r="AP38" s="191" t="s">
        <v>351</v>
      </c>
      <c r="AQ38" s="191" t="s">
        <v>351</v>
      </c>
      <c r="AR38" s="191" t="s">
        <v>351</v>
      </c>
      <c r="AS38" s="191" t="s">
        <v>351</v>
      </c>
      <c r="AT38" s="191" t="s">
        <v>351</v>
      </c>
      <c r="AU38" s="191" t="s">
        <v>351</v>
      </c>
      <c r="AV38" s="191" t="s">
        <v>351</v>
      </c>
      <c r="AW38" s="189" t="s">
        <v>351</v>
      </c>
    </row>
    <row r="39" spans="1:49" ht="11.25" hidden="1" customHeight="1" x14ac:dyDescent="0.2">
      <c r="A39" s="189" t="s">
        <v>540</v>
      </c>
      <c r="B39" s="188" t="s">
        <v>415</v>
      </c>
      <c r="C39" s="189">
        <v>2016</v>
      </c>
      <c r="D39" s="189" t="s">
        <v>394</v>
      </c>
      <c r="E39" s="189" t="s">
        <v>575</v>
      </c>
      <c r="F39" s="189" t="s">
        <v>396</v>
      </c>
      <c r="G39" s="190"/>
      <c r="H39" s="188" t="s">
        <v>576</v>
      </c>
      <c r="I39" s="189" t="s">
        <v>521</v>
      </c>
      <c r="J39" s="189" t="s">
        <v>522</v>
      </c>
      <c r="K39" s="189" t="s">
        <v>424</v>
      </c>
      <c r="L39" s="189"/>
      <c r="M39" s="191"/>
      <c r="N39" s="189" t="s">
        <v>351</v>
      </c>
      <c r="O39" s="189" t="s">
        <v>351</v>
      </c>
      <c r="P39" s="189" t="s">
        <v>351</v>
      </c>
      <c r="Q39" s="189" t="s">
        <v>577</v>
      </c>
      <c r="R39" s="189" t="s">
        <v>410</v>
      </c>
      <c r="S39" s="189" t="s">
        <v>410</v>
      </c>
      <c r="T39" s="189" t="str">
        <f t="shared" si="1"/>
        <v>JAPAMI/SROP/2016-13</v>
      </c>
      <c r="U39" s="192">
        <v>42579</v>
      </c>
      <c r="V39" s="191">
        <f t="shared" si="2"/>
        <v>0</v>
      </c>
      <c r="W39" s="191">
        <f t="shared" si="3"/>
        <v>0</v>
      </c>
      <c r="X39" s="191" t="s">
        <v>351</v>
      </c>
      <c r="Y39" s="191" t="s">
        <v>399</v>
      </c>
      <c r="Z39" s="191" t="s">
        <v>351</v>
      </c>
      <c r="AA39" s="191" t="s">
        <v>400</v>
      </c>
      <c r="AB39" s="191" t="str">
        <f t="shared" si="4"/>
        <v>Proyecto ejecutivo de agua potable, sanitario y pluvial para la rehabilitación del Blvd. Solidaridad, tramo: glorieta de la mega bandera a paso a desnivel de Obregón.</v>
      </c>
      <c r="AC39" s="191">
        <f t="shared" si="6"/>
        <v>0</v>
      </c>
      <c r="AD39" s="192">
        <v>42587</v>
      </c>
      <c r="AE39" s="192">
        <v>42706</v>
      </c>
      <c r="AF39" s="193" t="s">
        <v>351</v>
      </c>
      <c r="AG39" s="191" t="s">
        <v>351</v>
      </c>
      <c r="AH39" s="189" t="s">
        <v>401</v>
      </c>
      <c r="AI39" s="189" t="str">
        <f t="shared" si="5"/>
        <v>Propios</v>
      </c>
      <c r="AJ39" s="191" t="s">
        <v>433</v>
      </c>
      <c r="AK39" s="191" t="s">
        <v>351</v>
      </c>
      <c r="AL39" s="191" t="s">
        <v>351</v>
      </c>
      <c r="AM39" s="189" t="s">
        <v>578</v>
      </c>
      <c r="AN39" s="189" t="s">
        <v>67</v>
      </c>
      <c r="AO39" s="191" t="s">
        <v>404</v>
      </c>
      <c r="AP39" s="191" t="s">
        <v>351</v>
      </c>
      <c r="AQ39" s="191" t="s">
        <v>351</v>
      </c>
      <c r="AR39" s="191" t="s">
        <v>351</v>
      </c>
      <c r="AS39" s="191" t="s">
        <v>351</v>
      </c>
      <c r="AT39" s="191" t="s">
        <v>351</v>
      </c>
      <c r="AU39" s="191" t="s">
        <v>351</v>
      </c>
      <c r="AV39" s="191" t="s">
        <v>351</v>
      </c>
      <c r="AW39" s="189" t="s">
        <v>351</v>
      </c>
    </row>
    <row r="40" spans="1:49" ht="11.25" hidden="1" customHeight="1" x14ac:dyDescent="0.2">
      <c r="A40" s="189" t="s">
        <v>540</v>
      </c>
      <c r="B40" s="188" t="s">
        <v>415</v>
      </c>
      <c r="C40" s="189">
        <v>2016</v>
      </c>
      <c r="D40" s="189" t="s">
        <v>394</v>
      </c>
      <c r="E40" s="189" t="s">
        <v>579</v>
      </c>
      <c r="F40" s="189" t="s">
        <v>396</v>
      </c>
      <c r="G40" s="190"/>
      <c r="H40" s="188" t="s">
        <v>580</v>
      </c>
      <c r="I40" s="189" t="s">
        <v>521</v>
      </c>
      <c r="J40" s="189" t="s">
        <v>522</v>
      </c>
      <c r="K40" s="189" t="s">
        <v>424</v>
      </c>
      <c r="L40" s="189"/>
      <c r="M40" s="191"/>
      <c r="N40" s="189" t="s">
        <v>351</v>
      </c>
      <c r="O40" s="189" t="s">
        <v>351</v>
      </c>
      <c r="P40" s="189" t="s">
        <v>351</v>
      </c>
      <c r="Q40" s="189" t="s">
        <v>577</v>
      </c>
      <c r="R40" s="189" t="s">
        <v>410</v>
      </c>
      <c r="S40" s="189" t="s">
        <v>410</v>
      </c>
      <c r="T40" s="189" t="str">
        <f t="shared" si="1"/>
        <v>JAPAMI/SROP/2016-14</v>
      </c>
      <c r="U40" s="192">
        <v>42579</v>
      </c>
      <c r="V40" s="191">
        <f t="shared" si="2"/>
        <v>0</v>
      </c>
      <c r="W40" s="191">
        <f t="shared" si="3"/>
        <v>0</v>
      </c>
      <c r="X40" s="191" t="s">
        <v>351</v>
      </c>
      <c r="Y40" s="191" t="s">
        <v>399</v>
      </c>
      <c r="Z40" s="191" t="s">
        <v>351</v>
      </c>
      <c r="AA40" s="191" t="s">
        <v>400</v>
      </c>
      <c r="AB40" s="191" t="str">
        <f t="shared" si="4"/>
        <v>Proyecto ejecutivo para las modificaciones al Pozo 68 por ampliación Av. M. Gómez Morín</v>
      </c>
      <c r="AC40" s="191" t="s">
        <v>351</v>
      </c>
      <c r="AD40" s="192">
        <v>42587</v>
      </c>
      <c r="AE40" s="192">
        <v>42706</v>
      </c>
      <c r="AF40" s="193" t="s">
        <v>351</v>
      </c>
      <c r="AG40" s="191" t="s">
        <v>351</v>
      </c>
      <c r="AH40" s="189" t="s">
        <v>401</v>
      </c>
      <c r="AI40" s="189" t="str">
        <f t="shared" si="5"/>
        <v>Propios</v>
      </c>
      <c r="AJ40" s="191" t="s">
        <v>433</v>
      </c>
      <c r="AK40" s="191" t="s">
        <v>351</v>
      </c>
      <c r="AL40" s="191" t="s">
        <v>351</v>
      </c>
      <c r="AM40" s="189" t="s">
        <v>578</v>
      </c>
      <c r="AN40" s="189" t="s">
        <v>67</v>
      </c>
      <c r="AO40" s="191" t="s">
        <v>404</v>
      </c>
      <c r="AP40" s="191" t="s">
        <v>351</v>
      </c>
      <c r="AQ40" s="191" t="s">
        <v>351</v>
      </c>
      <c r="AR40" s="191" t="s">
        <v>351</v>
      </c>
      <c r="AS40" s="191" t="s">
        <v>351</v>
      </c>
      <c r="AT40" s="191" t="s">
        <v>351</v>
      </c>
      <c r="AU40" s="191" t="s">
        <v>351</v>
      </c>
      <c r="AV40" s="191" t="s">
        <v>351</v>
      </c>
      <c r="AW40" s="189" t="s">
        <v>351</v>
      </c>
    </row>
    <row r="41" spans="1:49" ht="11.25" hidden="1" customHeight="1" x14ac:dyDescent="0.2">
      <c r="A41" s="189" t="s">
        <v>540</v>
      </c>
      <c r="B41" s="188" t="s">
        <v>415</v>
      </c>
      <c r="C41" s="189">
        <v>2016</v>
      </c>
      <c r="D41" s="189" t="s">
        <v>394</v>
      </c>
      <c r="E41" s="189" t="s">
        <v>581</v>
      </c>
      <c r="F41" s="189" t="s">
        <v>396</v>
      </c>
      <c r="G41" s="190"/>
      <c r="H41" s="188" t="s">
        <v>582</v>
      </c>
      <c r="I41" s="189" t="s">
        <v>351</v>
      </c>
      <c r="J41" s="189" t="s">
        <v>351</v>
      </c>
      <c r="K41" s="189" t="s">
        <v>351</v>
      </c>
      <c r="L41" s="189"/>
      <c r="M41" s="191"/>
      <c r="N41" s="189" t="s">
        <v>351</v>
      </c>
      <c r="O41" s="189" t="s">
        <v>351</v>
      </c>
      <c r="P41" s="189" t="s">
        <v>351</v>
      </c>
      <c r="Q41" s="189" t="s">
        <v>583</v>
      </c>
      <c r="R41" s="189" t="s">
        <v>410</v>
      </c>
      <c r="S41" s="189" t="s">
        <v>410</v>
      </c>
      <c r="T41" s="189" t="str">
        <f t="shared" si="1"/>
        <v>JAPAMI/SROP/2016-15</v>
      </c>
      <c r="U41" s="192">
        <v>42586</v>
      </c>
      <c r="V41" s="191">
        <f t="shared" si="2"/>
        <v>0</v>
      </c>
      <c r="W41" s="191">
        <f t="shared" si="3"/>
        <v>0</v>
      </c>
      <c r="X41" s="191" t="s">
        <v>351</v>
      </c>
      <c r="Y41" s="191" t="s">
        <v>399</v>
      </c>
      <c r="Z41" s="191" t="s">
        <v>351</v>
      </c>
      <c r="AA41" s="191" t="s">
        <v>400</v>
      </c>
      <c r="AB41" s="191" t="str">
        <f t="shared" si="4"/>
        <v>PROYECTO EJECUTIVO PARA LA CONSTRUCCIÓN DE CÁRCAMO EN GLORIETA DEL 4TO CINTURON VIAL.</v>
      </c>
      <c r="AC41" s="191">
        <f t="shared" si="6"/>
        <v>0</v>
      </c>
      <c r="AD41" s="192">
        <v>42593</v>
      </c>
      <c r="AE41" s="192">
        <v>42712</v>
      </c>
      <c r="AF41" s="193" t="s">
        <v>351</v>
      </c>
      <c r="AG41" s="191" t="s">
        <v>351</v>
      </c>
      <c r="AH41" s="189" t="s">
        <v>401</v>
      </c>
      <c r="AI41" s="189" t="str">
        <f t="shared" si="5"/>
        <v>Propios</v>
      </c>
      <c r="AJ41" s="191" t="s">
        <v>433</v>
      </c>
      <c r="AK41" s="191" t="s">
        <v>351</v>
      </c>
      <c r="AL41" s="191" t="s">
        <v>351</v>
      </c>
      <c r="AM41" s="189" t="s">
        <v>391</v>
      </c>
      <c r="AN41" s="189" t="s">
        <v>67</v>
      </c>
      <c r="AO41" s="191" t="s">
        <v>404</v>
      </c>
      <c r="AP41" s="191" t="s">
        <v>351</v>
      </c>
      <c r="AQ41" s="191" t="s">
        <v>351</v>
      </c>
      <c r="AR41" s="191" t="s">
        <v>351</v>
      </c>
      <c r="AS41" s="191" t="s">
        <v>351</v>
      </c>
      <c r="AT41" s="191" t="s">
        <v>351</v>
      </c>
      <c r="AU41" s="191" t="s">
        <v>351</v>
      </c>
      <c r="AV41" s="191" t="s">
        <v>351</v>
      </c>
      <c r="AW41" s="189" t="s">
        <v>351</v>
      </c>
    </row>
    <row r="42" spans="1:49" ht="120" hidden="1" x14ac:dyDescent="0.2">
      <c r="A42" s="165" t="s">
        <v>540</v>
      </c>
      <c r="B42" s="169" t="s">
        <v>415</v>
      </c>
      <c r="C42" s="165">
        <v>2016</v>
      </c>
      <c r="D42" s="165" t="s">
        <v>394</v>
      </c>
      <c r="E42" s="165" t="s">
        <v>584</v>
      </c>
      <c r="F42" s="165" t="s">
        <v>396</v>
      </c>
      <c r="G42" s="168" t="s">
        <v>626</v>
      </c>
      <c r="H42" s="169" t="s">
        <v>585</v>
      </c>
      <c r="I42" s="165" t="s">
        <v>586</v>
      </c>
      <c r="J42" s="165" t="s">
        <v>587</v>
      </c>
      <c r="K42" s="165" t="s">
        <v>588</v>
      </c>
      <c r="L42" s="165" t="s">
        <v>351</v>
      </c>
      <c r="M42" s="164">
        <v>58000</v>
      </c>
      <c r="N42" s="165" t="s">
        <v>351</v>
      </c>
      <c r="O42" s="165" t="s">
        <v>351</v>
      </c>
      <c r="P42" s="165" t="s">
        <v>351</v>
      </c>
      <c r="Q42" s="165" t="s">
        <v>589</v>
      </c>
      <c r="R42" s="165" t="s">
        <v>410</v>
      </c>
      <c r="S42" s="165" t="s">
        <v>410</v>
      </c>
      <c r="T42" s="165" t="str">
        <f t="shared" si="1"/>
        <v>JAPAMI/SROP/2016-16</v>
      </c>
      <c r="U42" s="167">
        <v>42586</v>
      </c>
      <c r="V42" s="164">
        <f t="shared" si="2"/>
        <v>50000</v>
      </c>
      <c r="W42" s="164">
        <f t="shared" si="3"/>
        <v>58000</v>
      </c>
      <c r="X42" s="164" t="s">
        <v>351</v>
      </c>
      <c r="Y42" s="164" t="s">
        <v>399</v>
      </c>
      <c r="Z42" s="164" t="s">
        <v>351</v>
      </c>
      <c r="AA42" s="164" t="s">
        <v>400</v>
      </c>
      <c r="AB42" s="164" t="str">
        <f t="shared" si="4"/>
        <v>SUPERVISIÓN EXTERNA PARA LA PERFORACIÓN DE POZO PROFUNDO EN LA COMUNIDAD DE RIVERA DE GUADALUPE.</v>
      </c>
      <c r="AC42" s="164" t="s">
        <v>351</v>
      </c>
      <c r="AD42" s="167">
        <v>42597</v>
      </c>
      <c r="AE42" s="167">
        <v>42746</v>
      </c>
      <c r="AF42" s="166" t="s">
        <v>351</v>
      </c>
      <c r="AG42" s="164" t="s">
        <v>351</v>
      </c>
      <c r="AH42" s="165" t="s">
        <v>401</v>
      </c>
      <c r="AI42" s="165" t="str">
        <f t="shared" si="5"/>
        <v>Propios</v>
      </c>
      <c r="AJ42" s="164" t="s">
        <v>433</v>
      </c>
      <c r="AK42" s="164" t="s">
        <v>351</v>
      </c>
      <c r="AL42" s="164" t="s">
        <v>351</v>
      </c>
      <c r="AM42" s="165" t="s">
        <v>391</v>
      </c>
      <c r="AN42" s="165" t="s">
        <v>67</v>
      </c>
      <c r="AO42" s="164" t="s">
        <v>404</v>
      </c>
      <c r="AP42" s="164" t="s">
        <v>351</v>
      </c>
      <c r="AQ42" s="164" t="s">
        <v>351</v>
      </c>
      <c r="AR42" s="164" t="s">
        <v>351</v>
      </c>
      <c r="AS42" s="164" t="s">
        <v>351</v>
      </c>
      <c r="AT42" s="164" t="s">
        <v>351</v>
      </c>
      <c r="AU42" s="164" t="s">
        <v>351</v>
      </c>
      <c r="AV42" s="164" t="s">
        <v>351</v>
      </c>
      <c r="AW42" s="165" t="s">
        <v>351</v>
      </c>
    </row>
    <row r="44" spans="1:49" s="54" customFormat="1" x14ac:dyDescent="0.2">
      <c r="A44" s="197" t="s">
        <v>347</v>
      </c>
      <c r="B44" s="197"/>
      <c r="C44" s="197"/>
      <c r="D44" s="197"/>
      <c r="E44" s="197"/>
      <c r="F44" s="55"/>
      <c r="G44" s="55"/>
      <c r="H44" s="56"/>
      <c r="L44" s="56"/>
      <c r="M44" s="56"/>
      <c r="N44" s="55"/>
      <c r="O44" s="55"/>
      <c r="P44" s="55"/>
      <c r="Q44" s="56"/>
      <c r="AC44" s="56"/>
      <c r="AD44" s="56"/>
    </row>
    <row r="45" spans="1:49" s="54" customFormat="1" x14ac:dyDescent="0.2">
      <c r="A45" s="57" t="s">
        <v>349</v>
      </c>
    </row>
    <row r="46" spans="1:49" s="54" customFormat="1" x14ac:dyDescent="0.2">
      <c r="A46" s="57" t="s">
        <v>350</v>
      </c>
    </row>
    <row r="47" spans="1:49" s="54" customFormat="1" x14ac:dyDescent="0.2">
      <c r="A47" s="58" t="s">
        <v>658</v>
      </c>
      <c r="B47" s="58"/>
      <c r="C47" s="58"/>
      <c r="D47" s="58"/>
      <c r="E47" s="58"/>
      <c r="F47" s="55"/>
      <c r="G47" s="55"/>
      <c r="H47" s="56"/>
      <c r="L47" s="56"/>
      <c r="M47" s="56"/>
      <c r="N47" s="55"/>
      <c r="O47" s="55"/>
      <c r="P47" s="55"/>
      <c r="Q47" s="56"/>
      <c r="AC47" s="56"/>
      <c r="AD47" s="56"/>
    </row>
    <row r="48" spans="1:49" x14ac:dyDescent="0.2">
      <c r="A48" s="53"/>
      <c r="B48" s="53"/>
      <c r="C48" s="53"/>
      <c r="D48" s="53"/>
      <c r="E48" s="53"/>
      <c r="F48" s="53"/>
      <c r="G48" s="53"/>
      <c r="AN48" s="9"/>
    </row>
  </sheetData>
  <autoFilter ref="A2:AM42">
    <filterColumn colId="1">
      <filters>
        <filter val="ADQUISICIONES"/>
      </filters>
    </filterColumn>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5" showButton="0"/>
    <filterColumn colId="36" showButton="0"/>
    <filterColumn colId="37" showButton="0"/>
  </autoFilter>
  <mergeCells count="319">
    <mergeCell ref="A44:E44"/>
    <mergeCell ref="AS26:AS29"/>
    <mergeCell ref="AT26:AT29"/>
    <mergeCell ref="AU26:AU29"/>
    <mergeCell ref="AV26:AV29"/>
    <mergeCell ref="AW26:AW29"/>
    <mergeCell ref="AL26:AL29"/>
    <mergeCell ref="AO26:AO29"/>
    <mergeCell ref="AP26:AP29"/>
    <mergeCell ref="AQ26:AQ29"/>
    <mergeCell ref="AR26:AR29"/>
    <mergeCell ref="AM26:AM29"/>
    <mergeCell ref="AN26:AN29"/>
    <mergeCell ref="Z26:Z29"/>
    <mergeCell ref="AC26:AC29"/>
    <mergeCell ref="AG26:AG29"/>
    <mergeCell ref="AJ26:AJ29"/>
    <mergeCell ref="AK26:AK29"/>
    <mergeCell ref="AH26:AH29"/>
    <mergeCell ref="AI26:AI29"/>
    <mergeCell ref="AF26:AF29"/>
    <mergeCell ref="AE26:AE29"/>
    <mergeCell ref="AD26:AD29"/>
    <mergeCell ref="AA26:AA29"/>
    <mergeCell ref="AB26:AB29"/>
    <mergeCell ref="U26:U29"/>
    <mergeCell ref="V26:V29"/>
    <mergeCell ref="W26:W29"/>
    <mergeCell ref="X26:X29"/>
    <mergeCell ref="Y26:Y29"/>
    <mergeCell ref="P26:P29"/>
    <mergeCell ref="Q26:Q29"/>
    <mergeCell ref="R26:R29"/>
    <mergeCell ref="S26:S29"/>
    <mergeCell ref="T26:T29"/>
    <mergeCell ref="AW22:AW25"/>
    <mergeCell ref="AM22:AM25"/>
    <mergeCell ref="AN22:AN25"/>
    <mergeCell ref="A26:A29"/>
    <mergeCell ref="B26:B29"/>
    <mergeCell ref="C26:C29"/>
    <mergeCell ref="D26:D29"/>
    <mergeCell ref="E26:E29"/>
    <mergeCell ref="F26:F29"/>
    <mergeCell ref="G26:G29"/>
    <mergeCell ref="H26:H29"/>
    <mergeCell ref="I26:I29"/>
    <mergeCell ref="J26:J29"/>
    <mergeCell ref="K26:K29"/>
    <mergeCell ref="N26:N29"/>
    <mergeCell ref="O26:O29"/>
    <mergeCell ref="AR22:AR25"/>
    <mergeCell ref="AS22:AS25"/>
    <mergeCell ref="AT22:AT25"/>
    <mergeCell ref="AU22:AU25"/>
    <mergeCell ref="AV22:AV25"/>
    <mergeCell ref="AK22:AK25"/>
    <mergeCell ref="AL22:AL25"/>
    <mergeCell ref="AO22:AO25"/>
    <mergeCell ref="AP22:AP25"/>
    <mergeCell ref="AQ22:AQ25"/>
    <mergeCell ref="AF22:AF25"/>
    <mergeCell ref="AG22:AG25"/>
    <mergeCell ref="AH22:AH25"/>
    <mergeCell ref="AI22:AI25"/>
    <mergeCell ref="AJ22:AJ25"/>
    <mergeCell ref="AA22:AA25"/>
    <mergeCell ref="AB22:AB25"/>
    <mergeCell ref="AC22:AC25"/>
    <mergeCell ref="AD22:AD25"/>
    <mergeCell ref="AE22:AE25"/>
    <mergeCell ref="V22:V25"/>
    <mergeCell ref="W22:W25"/>
    <mergeCell ref="X22:X25"/>
    <mergeCell ref="Y22:Y25"/>
    <mergeCell ref="Z22:Z25"/>
    <mergeCell ref="Q22:Q25"/>
    <mergeCell ref="R22:R25"/>
    <mergeCell ref="S22:S25"/>
    <mergeCell ref="T22:T25"/>
    <mergeCell ref="U22:U25"/>
    <mergeCell ref="AV19:AV21"/>
    <mergeCell ref="AW19:AW21"/>
    <mergeCell ref="A22:A25"/>
    <mergeCell ref="B22:B25"/>
    <mergeCell ref="C22:C25"/>
    <mergeCell ref="D22:D25"/>
    <mergeCell ref="E22:E25"/>
    <mergeCell ref="F22:F25"/>
    <mergeCell ref="G22:G25"/>
    <mergeCell ref="H22:H25"/>
    <mergeCell ref="I22:I24"/>
    <mergeCell ref="J22:J24"/>
    <mergeCell ref="K22:K24"/>
    <mergeCell ref="N23:N25"/>
    <mergeCell ref="O23:O25"/>
    <mergeCell ref="P23:P25"/>
    <mergeCell ref="AQ19:AQ21"/>
    <mergeCell ref="AR19:AR21"/>
    <mergeCell ref="AS19:AS21"/>
    <mergeCell ref="AT19:AT21"/>
    <mergeCell ref="AU19:AU21"/>
    <mergeCell ref="AL19:AL21"/>
    <mergeCell ref="AM19:AM21"/>
    <mergeCell ref="AN19:AN21"/>
    <mergeCell ref="AO19:AO21"/>
    <mergeCell ref="AP19:AP21"/>
    <mergeCell ref="AG19:AG21"/>
    <mergeCell ref="AH19:AH21"/>
    <mergeCell ref="AI19:AI21"/>
    <mergeCell ref="AJ19:AJ21"/>
    <mergeCell ref="AK19:AK21"/>
    <mergeCell ref="AB19:AB21"/>
    <mergeCell ref="AC19:AC21"/>
    <mergeCell ref="AD19:AD21"/>
    <mergeCell ref="AE19:AE21"/>
    <mergeCell ref="AF19:AF21"/>
    <mergeCell ref="W19:W21"/>
    <mergeCell ref="X19:X21"/>
    <mergeCell ref="Y19:Y21"/>
    <mergeCell ref="Z19:Z21"/>
    <mergeCell ref="AA19:AA21"/>
    <mergeCell ref="R19:R21"/>
    <mergeCell ref="S19:S21"/>
    <mergeCell ref="T19:T21"/>
    <mergeCell ref="U19:U21"/>
    <mergeCell ref="V19:V21"/>
    <mergeCell ref="K19:K21"/>
    <mergeCell ref="N19:N21"/>
    <mergeCell ref="O19:O21"/>
    <mergeCell ref="P19:P21"/>
    <mergeCell ref="Q19:Q21"/>
    <mergeCell ref="F19:F21"/>
    <mergeCell ref="G19:G21"/>
    <mergeCell ref="H19:H21"/>
    <mergeCell ref="I19:I21"/>
    <mergeCell ref="J19:J21"/>
    <mergeCell ref="A19:A21"/>
    <mergeCell ref="B19:B21"/>
    <mergeCell ref="C19:C21"/>
    <mergeCell ref="D19:D21"/>
    <mergeCell ref="E19:E21"/>
    <mergeCell ref="AS16:AS18"/>
    <mergeCell ref="AT16:AT18"/>
    <mergeCell ref="AU16:AU18"/>
    <mergeCell ref="AV16:AV18"/>
    <mergeCell ref="AD16:AD18"/>
    <mergeCell ref="AE16:AE18"/>
    <mergeCell ref="AF16:AF18"/>
    <mergeCell ref="AG16:AG18"/>
    <mergeCell ref="AH16:AH18"/>
    <mergeCell ref="Y16:Y18"/>
    <mergeCell ref="Z16:Z18"/>
    <mergeCell ref="AA16:AA18"/>
    <mergeCell ref="AB16:AB18"/>
    <mergeCell ref="AC16:AC18"/>
    <mergeCell ref="T16:T18"/>
    <mergeCell ref="U16:U18"/>
    <mergeCell ref="V16:V18"/>
    <mergeCell ref="W16:W18"/>
    <mergeCell ref="X16:X18"/>
    <mergeCell ref="AW16:AW18"/>
    <mergeCell ref="AN16:AN18"/>
    <mergeCell ref="AO16:AO18"/>
    <mergeCell ref="AP16:AP18"/>
    <mergeCell ref="AQ16:AQ18"/>
    <mergeCell ref="AR16:AR18"/>
    <mergeCell ref="AI16:AI18"/>
    <mergeCell ref="AJ16:AJ18"/>
    <mergeCell ref="AK16:AK18"/>
    <mergeCell ref="AL16:AL18"/>
    <mergeCell ref="AM16:AM18"/>
    <mergeCell ref="O16:O18"/>
    <mergeCell ref="P16:P18"/>
    <mergeCell ref="Q16:Q18"/>
    <mergeCell ref="R16:R18"/>
    <mergeCell ref="S16:S18"/>
    <mergeCell ref="F16:F18"/>
    <mergeCell ref="G16:G18"/>
    <mergeCell ref="H16:H18"/>
    <mergeCell ref="N16:N18"/>
    <mergeCell ref="A16:A18"/>
    <mergeCell ref="B16:B18"/>
    <mergeCell ref="C16:C18"/>
    <mergeCell ref="D16:D18"/>
    <mergeCell ref="E16:E18"/>
    <mergeCell ref="AS3:AS5"/>
    <mergeCell ref="AT3:AT5"/>
    <mergeCell ref="AU3:AU5"/>
    <mergeCell ref="AV3:AV5"/>
    <mergeCell ref="U3:U5"/>
    <mergeCell ref="AI3:AI5"/>
    <mergeCell ref="AD4:AD5"/>
    <mergeCell ref="AE4:AE5"/>
    <mergeCell ref="W3:W5"/>
    <mergeCell ref="X3:X5"/>
    <mergeCell ref="Y3:Y5"/>
    <mergeCell ref="Z3:Z5"/>
    <mergeCell ref="AA3:AA5"/>
    <mergeCell ref="AB3:AB5"/>
    <mergeCell ref="AC3:AC5"/>
    <mergeCell ref="AD3:AE3"/>
    <mergeCell ref="AF3:AF5"/>
    <mergeCell ref="AG3:AG5"/>
    <mergeCell ref="AH3:AH5"/>
    <mergeCell ref="N4:P4"/>
    <mergeCell ref="Q4:Q5"/>
    <mergeCell ref="AW3:AW5"/>
    <mergeCell ref="AR3:AR5"/>
    <mergeCell ref="AJ4:AJ5"/>
    <mergeCell ref="AK4:AK5"/>
    <mergeCell ref="AL4:AL5"/>
    <mergeCell ref="AM4:AM5"/>
    <mergeCell ref="AJ3:AM3"/>
    <mergeCell ref="AN3:AN5"/>
    <mergeCell ref="AO3:AO5"/>
    <mergeCell ref="AP3:AP5"/>
    <mergeCell ref="AQ3:AQ5"/>
    <mergeCell ref="A1:BK1"/>
    <mergeCell ref="A2:A5"/>
    <mergeCell ref="B2:B5"/>
    <mergeCell ref="C2:H2"/>
    <mergeCell ref="I2:Q2"/>
    <mergeCell ref="R2:W2"/>
    <mergeCell ref="X2:AC2"/>
    <mergeCell ref="AD2:AI2"/>
    <mergeCell ref="AJ2:AM2"/>
    <mergeCell ref="AN2:AW2"/>
    <mergeCell ref="V3:V5"/>
    <mergeCell ref="C3:C5"/>
    <mergeCell ref="D3:D5"/>
    <mergeCell ref="E3:E5"/>
    <mergeCell ref="F3:F5"/>
    <mergeCell ref="T3:T5"/>
    <mergeCell ref="G3:G5"/>
    <mergeCell ref="H3:H5"/>
    <mergeCell ref="I3:Q3"/>
    <mergeCell ref="R3:R5"/>
    <mergeCell ref="S3:S5"/>
    <mergeCell ref="I4:K4"/>
    <mergeCell ref="L4:L5"/>
    <mergeCell ref="M4:M5"/>
    <mergeCell ref="A30:A33"/>
    <mergeCell ref="N30:N33"/>
    <mergeCell ref="O30:O33"/>
    <mergeCell ref="P30:P33"/>
    <mergeCell ref="Q30:Q33"/>
    <mergeCell ref="R30:R33"/>
    <mergeCell ref="S30:S33"/>
    <mergeCell ref="T30:T33"/>
    <mergeCell ref="U30:U33"/>
    <mergeCell ref="V30:V33"/>
    <mergeCell ref="W30:W33"/>
    <mergeCell ref="X30:X33"/>
    <mergeCell ref="Y30:Y33"/>
    <mergeCell ref="Z30:Z33"/>
    <mergeCell ref="AA30:AA33"/>
    <mergeCell ref="AB30:AB33"/>
    <mergeCell ref="AC30:AC33"/>
    <mergeCell ref="AD30:AD33"/>
    <mergeCell ref="AE30:AE33"/>
    <mergeCell ref="AF30:AF33"/>
    <mergeCell ref="AG30:AG33"/>
    <mergeCell ref="AH30:AH33"/>
    <mergeCell ref="AI30:AI33"/>
    <mergeCell ref="AJ30:AJ33"/>
    <mergeCell ref="AK30:AK33"/>
    <mergeCell ref="AL30:AL33"/>
    <mergeCell ref="AM30:AM33"/>
    <mergeCell ref="AN30:AN33"/>
    <mergeCell ref="AO30:AO33"/>
    <mergeCell ref="AP30:AP33"/>
    <mergeCell ref="AQ30:AQ33"/>
    <mergeCell ref="AR30:AR33"/>
    <mergeCell ref="AS30:AS33"/>
    <mergeCell ref="AT30:AT33"/>
    <mergeCell ref="AU30:AU33"/>
    <mergeCell ref="AV30:AV33"/>
    <mergeCell ref="AW30:AW33"/>
    <mergeCell ref="A34:A37"/>
    <mergeCell ref="B34:B37"/>
    <mergeCell ref="C34:C37"/>
    <mergeCell ref="D34:D37"/>
    <mergeCell ref="N34:N37"/>
    <mergeCell ref="O34:O37"/>
    <mergeCell ref="P34:P37"/>
    <mergeCell ref="Q34:Q37"/>
    <mergeCell ref="R34:R37"/>
    <mergeCell ref="S34:S37"/>
    <mergeCell ref="T34:T37"/>
    <mergeCell ref="U34:U37"/>
    <mergeCell ref="V34:V37"/>
    <mergeCell ref="W34:W37"/>
    <mergeCell ref="X34:X37"/>
    <mergeCell ref="Y34:Y37"/>
    <mergeCell ref="Z34:Z37"/>
    <mergeCell ref="AA34:AA37"/>
    <mergeCell ref="AB34:AB37"/>
    <mergeCell ref="AC34:AC37"/>
    <mergeCell ref="AD34:AD37"/>
    <mergeCell ref="AE34:AE37"/>
    <mergeCell ref="AF34:AF37"/>
    <mergeCell ref="AP34:AP37"/>
    <mergeCell ref="AQ34:AQ37"/>
    <mergeCell ref="AR34:AR37"/>
    <mergeCell ref="AS34:AS37"/>
    <mergeCell ref="AT34:AT37"/>
    <mergeCell ref="AU34:AU37"/>
    <mergeCell ref="AV34:AV37"/>
    <mergeCell ref="AW34:AW37"/>
    <mergeCell ref="AG34:AG37"/>
    <mergeCell ref="AH34:AH37"/>
    <mergeCell ref="AI34:AI37"/>
    <mergeCell ref="AJ34:AJ37"/>
    <mergeCell ref="AK34:AK37"/>
    <mergeCell ref="AL34:AL37"/>
    <mergeCell ref="AM34:AM37"/>
    <mergeCell ref="AN34:AN37"/>
    <mergeCell ref="AO34:AO37"/>
  </mergeCells>
  <hyperlinks>
    <hyperlink ref="AF9" r:id="rId1"/>
    <hyperlink ref="AF10" r:id="rId2"/>
    <hyperlink ref="AF11" r:id="rId3"/>
    <hyperlink ref="AF12" r:id="rId4"/>
    <hyperlink ref="AF13" r:id="rId5"/>
    <hyperlink ref="AF14" r:id="rId6"/>
    <hyperlink ref="AF15" r:id="rId7"/>
    <hyperlink ref="AF16" r:id="rId8"/>
    <hyperlink ref="AF19" r:id="rId9"/>
    <hyperlink ref="AF22" r:id="rId10"/>
    <hyperlink ref="AF26" r:id="rId11"/>
    <hyperlink ref="AW6" r:id="rId12"/>
    <hyperlink ref="G6" r:id="rId13"/>
    <hyperlink ref="G30:G33" r:id="rId14" display="http://www.japami.gob.mx/transparencia/LGT/28_Licitaciones/ATRIBUTOS/2%20-%20ACTA%20DE%20CONSEJO%201%202016%20ORDINARIA%20OK.pdf"/>
    <hyperlink ref="G34:G37" r:id="rId15" display="http://www.japami.gob.mx/transparencia/LGT/28_Licitaciones/ATRIBUTOS/2%20-%20ACTA%20DE%20CONSEJO%201%202016%20ORDINARIA%20OK.pdf"/>
    <hyperlink ref="G38:G41" r:id="rId16" display="http://www.japami.gob.mx/transparencia/LGT/28_Licitaciones/ATRIBUTOS/2%20-%20ACTA%20DE%20CONSEJO%201%202016%20ORDINARIA%20OK.pdf"/>
    <hyperlink ref="G42" r:id="rId17"/>
  </hyperlinks>
  <pageMargins left="0.25" right="0.25" top="0.75" bottom="0.75" header="0.3" footer="0.3"/>
  <pageSetup scale="75" fitToHeight="0" orientation="landscape" r:id="rId18"/>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BK32"/>
  <sheetViews>
    <sheetView zoomScale="80" zoomScaleNormal="80" workbookViewId="0">
      <pane ySplit="5" topLeftCell="A9" activePane="bottomLeft" state="frozen"/>
      <selection pane="bottomLeft" activeCell="B2" sqref="B2:B5"/>
    </sheetView>
  </sheetViews>
  <sheetFormatPr baseColWidth="10" defaultRowHeight="11.25" x14ac:dyDescent="0.2"/>
  <cols>
    <col min="1" max="1" width="20" style="1" customWidth="1"/>
    <col min="2" max="2" width="25.28515625" style="1" customWidth="1"/>
    <col min="3" max="3" width="13.140625" style="1" customWidth="1"/>
    <col min="4" max="4" width="18.7109375" style="1" customWidth="1"/>
    <col min="5" max="5" width="26" style="1" customWidth="1"/>
    <col min="6" max="6" width="25.42578125" style="1" customWidth="1"/>
    <col min="7" max="7" width="20.42578125" style="1" customWidth="1"/>
    <col min="8" max="8" width="37.28515625" style="1" customWidth="1"/>
    <col min="9" max="9" width="21.5703125" style="1" customWidth="1"/>
    <col min="10" max="10" width="17.85546875" style="1" customWidth="1"/>
    <col min="11" max="11" width="22.7109375" style="1" customWidth="1"/>
    <col min="12" max="12" width="11.42578125" style="1"/>
    <col min="13" max="13" width="16.5703125" style="1" customWidth="1"/>
    <col min="14" max="14" width="15.42578125" style="1" customWidth="1"/>
    <col min="15" max="15" width="11.42578125" style="1"/>
    <col min="16" max="16" width="27.85546875" style="1" customWidth="1"/>
    <col min="17" max="17" width="20.140625" style="1" customWidth="1"/>
    <col min="18" max="18" width="21.42578125" style="1" customWidth="1"/>
    <col min="19" max="19" width="21.5703125" style="1" customWidth="1"/>
    <col min="20" max="20" width="27" style="1" customWidth="1"/>
    <col min="21" max="21" width="19.42578125" style="1" customWidth="1"/>
    <col min="22" max="25" width="11.42578125" style="1"/>
    <col min="26" max="26" width="15.140625" style="1" customWidth="1"/>
    <col min="27" max="27" width="20.7109375" style="1" customWidth="1"/>
    <col min="28" max="28" width="25" style="1" customWidth="1"/>
    <col min="29" max="29" width="32.85546875" style="1" customWidth="1"/>
    <col min="30" max="30" width="19.140625" style="1" customWidth="1"/>
    <col min="31" max="31" width="19" style="1" customWidth="1"/>
    <col min="32" max="32" width="11.42578125" style="1"/>
    <col min="33" max="33" width="14.140625" style="1" customWidth="1"/>
    <col min="34" max="34" width="16.140625" style="1" customWidth="1"/>
    <col min="35" max="35" width="22.5703125" style="1" customWidth="1"/>
    <col min="36" max="37" width="11.42578125" style="1"/>
    <col min="38" max="38" width="31.5703125" style="1" customWidth="1"/>
    <col min="39" max="39" width="17.140625" style="1" customWidth="1"/>
    <col min="40" max="40" width="11.42578125" style="1"/>
    <col min="41" max="41" width="14" style="1" customWidth="1"/>
    <col min="42" max="42" width="14.5703125" style="1" customWidth="1"/>
    <col min="43" max="43" width="26.42578125" style="1" customWidth="1"/>
    <col min="44" max="44" width="29.5703125" style="1" customWidth="1"/>
    <col min="45" max="45" width="26.85546875" style="1" customWidth="1"/>
    <col min="46" max="46" width="11.42578125" style="1"/>
    <col min="47" max="47" width="25.42578125" style="1" customWidth="1"/>
    <col min="48" max="48" width="36.42578125" style="1" customWidth="1"/>
    <col min="49" max="51" width="11.42578125" style="1"/>
    <col min="52" max="52" width="18.140625" style="1" customWidth="1"/>
    <col min="53" max="53" width="40" style="1" customWidth="1"/>
    <col min="54" max="54" width="25.5703125" style="1" customWidth="1"/>
    <col min="55" max="55" width="26.7109375" style="1" customWidth="1"/>
    <col min="56" max="56" width="15.7109375" style="1" customWidth="1"/>
    <col min="57" max="57" width="20.85546875" style="1" customWidth="1"/>
    <col min="58" max="58" width="22" style="1" customWidth="1"/>
    <col min="59" max="59" width="29.7109375" style="1" customWidth="1"/>
    <col min="60" max="60" width="22.140625" style="1" customWidth="1"/>
    <col min="61" max="61" width="24" style="1" customWidth="1"/>
    <col min="62" max="62" width="22.140625" style="1" customWidth="1"/>
    <col min="63" max="16384" width="11.42578125" style="1"/>
  </cols>
  <sheetData>
    <row r="1" spans="1:63" ht="91.5" customHeight="1" x14ac:dyDescent="0.2">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9"/>
      <c r="AY1" s="199"/>
      <c r="AZ1" s="199"/>
      <c r="BA1" s="199"/>
      <c r="BB1" s="199"/>
      <c r="BC1" s="199"/>
      <c r="BD1" s="199"/>
      <c r="BE1" s="199"/>
      <c r="BF1" s="199"/>
      <c r="BG1" s="199"/>
      <c r="BH1" s="199"/>
      <c r="BI1" s="199"/>
      <c r="BJ1" s="199"/>
      <c r="BK1" s="199"/>
    </row>
    <row r="2" spans="1:63" s="2" customFormat="1" ht="18.75" customHeight="1" x14ac:dyDescent="0.2">
      <c r="A2" s="200" t="s">
        <v>25</v>
      </c>
      <c r="B2" s="200" t="s">
        <v>26</v>
      </c>
      <c r="C2" s="200" t="s">
        <v>27</v>
      </c>
      <c r="D2" s="200"/>
      <c r="E2" s="200"/>
      <c r="F2" s="200"/>
      <c r="G2" s="200"/>
      <c r="H2" s="200"/>
      <c r="I2" s="200" t="s">
        <v>27</v>
      </c>
      <c r="J2" s="200"/>
      <c r="K2" s="200"/>
      <c r="L2" s="200"/>
      <c r="M2" s="200"/>
      <c r="N2" s="200"/>
      <c r="O2" s="200"/>
      <c r="P2" s="200"/>
      <c r="Q2" s="200"/>
      <c r="R2" s="200" t="s">
        <v>37</v>
      </c>
      <c r="S2" s="200"/>
      <c r="T2" s="200"/>
      <c r="U2" s="200"/>
      <c r="V2" s="200"/>
      <c r="W2" s="200"/>
      <c r="X2" s="200" t="s">
        <v>37</v>
      </c>
      <c r="Y2" s="200"/>
      <c r="Z2" s="200"/>
      <c r="AA2" s="200"/>
      <c r="AB2" s="200"/>
      <c r="AC2" s="200"/>
      <c r="AD2" s="200" t="s">
        <v>27</v>
      </c>
      <c r="AE2" s="200"/>
      <c r="AF2" s="200"/>
      <c r="AG2" s="200"/>
      <c r="AH2" s="200"/>
      <c r="AI2" s="200"/>
      <c r="AJ2" s="200" t="s">
        <v>27</v>
      </c>
      <c r="AK2" s="200"/>
      <c r="AL2" s="200"/>
      <c r="AM2" s="200"/>
      <c r="AN2" s="200" t="s">
        <v>27</v>
      </c>
      <c r="AO2" s="200"/>
      <c r="AP2" s="200"/>
      <c r="AQ2" s="200"/>
      <c r="AR2" s="200"/>
      <c r="AS2" s="200"/>
      <c r="AT2" s="200"/>
      <c r="AU2" s="200"/>
      <c r="AV2" s="200"/>
      <c r="AW2" s="200"/>
    </row>
    <row r="3" spans="1:63" s="2" customFormat="1" ht="18.75" hidden="1" customHeight="1" x14ac:dyDescent="0.2">
      <c r="A3" s="200"/>
      <c r="B3" s="200"/>
      <c r="C3" s="200" t="s">
        <v>0</v>
      </c>
      <c r="D3" s="200" t="s">
        <v>3</v>
      </c>
      <c r="E3" s="200" t="s">
        <v>28</v>
      </c>
      <c r="F3" s="200" t="s">
        <v>29</v>
      </c>
      <c r="G3" s="200" t="s">
        <v>30</v>
      </c>
      <c r="H3" s="200" t="s">
        <v>31</v>
      </c>
      <c r="I3" s="200" t="s">
        <v>32</v>
      </c>
      <c r="J3" s="200"/>
      <c r="K3" s="200"/>
      <c r="L3" s="200"/>
      <c r="M3" s="200"/>
      <c r="N3" s="200"/>
      <c r="O3" s="200"/>
      <c r="P3" s="200"/>
      <c r="Q3" s="200"/>
      <c r="R3" s="200" t="s">
        <v>38</v>
      </c>
      <c r="S3" s="200" t="s">
        <v>5</v>
      </c>
      <c r="T3" s="200" t="s">
        <v>6</v>
      </c>
      <c r="U3" s="200" t="s">
        <v>7</v>
      </c>
      <c r="V3" s="200" t="s">
        <v>39</v>
      </c>
      <c r="W3" s="200" t="s">
        <v>40</v>
      </c>
      <c r="X3" s="200" t="s">
        <v>8</v>
      </c>
      <c r="Y3" s="200" t="s">
        <v>9</v>
      </c>
      <c r="Z3" s="200" t="s">
        <v>41</v>
      </c>
      <c r="AA3" s="200" t="s">
        <v>42</v>
      </c>
      <c r="AB3" s="200" t="s">
        <v>10</v>
      </c>
      <c r="AC3" s="200" t="s">
        <v>346</v>
      </c>
      <c r="AD3" s="200" t="s">
        <v>11</v>
      </c>
      <c r="AE3" s="200"/>
      <c r="AF3" s="200" t="s">
        <v>12</v>
      </c>
      <c r="AG3" s="200" t="s">
        <v>44</v>
      </c>
      <c r="AH3" s="200" t="s">
        <v>45</v>
      </c>
      <c r="AI3" s="200" t="s">
        <v>46</v>
      </c>
      <c r="AJ3" s="200" t="s">
        <v>13</v>
      </c>
      <c r="AK3" s="200"/>
      <c r="AL3" s="200"/>
      <c r="AM3" s="200"/>
      <c r="AN3" s="200" t="s">
        <v>49</v>
      </c>
      <c r="AO3" s="200" t="s">
        <v>18</v>
      </c>
      <c r="AP3" s="200" t="s">
        <v>19</v>
      </c>
      <c r="AQ3" s="200" t="s">
        <v>50</v>
      </c>
      <c r="AR3" s="200" t="s">
        <v>20</v>
      </c>
      <c r="AS3" s="200" t="s">
        <v>51</v>
      </c>
      <c r="AT3" s="200" t="s">
        <v>21</v>
      </c>
      <c r="AU3" s="200" t="s">
        <v>22</v>
      </c>
      <c r="AV3" s="200" t="s">
        <v>23</v>
      </c>
      <c r="AW3" s="200" t="s">
        <v>24</v>
      </c>
    </row>
    <row r="4" spans="1:63" s="2" customFormat="1" ht="12" hidden="1" customHeight="1" x14ac:dyDescent="0.2">
      <c r="A4" s="200"/>
      <c r="B4" s="200"/>
      <c r="C4" s="200"/>
      <c r="D4" s="200"/>
      <c r="E4" s="200"/>
      <c r="F4" s="200"/>
      <c r="G4" s="200"/>
      <c r="H4" s="200"/>
      <c r="I4" s="200" t="s">
        <v>33</v>
      </c>
      <c r="J4" s="200"/>
      <c r="K4" s="200"/>
      <c r="L4" s="200" t="s">
        <v>34</v>
      </c>
      <c r="M4" s="200" t="s">
        <v>35</v>
      </c>
      <c r="N4" s="200" t="s">
        <v>36</v>
      </c>
      <c r="O4" s="200"/>
      <c r="P4" s="200"/>
      <c r="Q4" s="200" t="s">
        <v>34</v>
      </c>
      <c r="R4" s="200"/>
      <c r="S4" s="200"/>
      <c r="T4" s="200"/>
      <c r="U4" s="200"/>
      <c r="V4" s="200"/>
      <c r="W4" s="200"/>
      <c r="X4" s="200"/>
      <c r="Y4" s="200"/>
      <c r="Z4" s="200"/>
      <c r="AA4" s="200"/>
      <c r="AB4" s="200"/>
      <c r="AC4" s="200"/>
      <c r="AD4" s="200" t="s">
        <v>47</v>
      </c>
      <c r="AE4" s="200" t="s">
        <v>48</v>
      </c>
      <c r="AF4" s="200"/>
      <c r="AG4" s="200"/>
      <c r="AH4" s="200"/>
      <c r="AI4" s="200"/>
      <c r="AJ4" s="200" t="s">
        <v>14</v>
      </c>
      <c r="AK4" s="200" t="s">
        <v>15</v>
      </c>
      <c r="AL4" s="200" t="s">
        <v>16</v>
      </c>
      <c r="AM4" s="200" t="s">
        <v>17</v>
      </c>
      <c r="AN4" s="200"/>
      <c r="AO4" s="200"/>
      <c r="AP4" s="200"/>
      <c r="AQ4" s="200"/>
      <c r="AR4" s="200"/>
      <c r="AS4" s="200"/>
      <c r="AT4" s="200"/>
      <c r="AU4" s="200"/>
      <c r="AV4" s="200"/>
      <c r="AW4" s="200"/>
    </row>
    <row r="5" spans="1:63" s="2" customFormat="1" ht="44.25" hidden="1" customHeight="1" x14ac:dyDescent="0.2">
      <c r="A5" s="200"/>
      <c r="B5" s="200"/>
      <c r="C5" s="200"/>
      <c r="D5" s="200"/>
      <c r="E5" s="200"/>
      <c r="F5" s="200"/>
      <c r="G5" s="200"/>
      <c r="H5" s="200"/>
      <c r="I5" s="16" t="s">
        <v>4</v>
      </c>
      <c r="J5" s="16" t="s">
        <v>1</v>
      </c>
      <c r="K5" s="16" t="s">
        <v>2</v>
      </c>
      <c r="L5" s="200"/>
      <c r="M5" s="200"/>
      <c r="N5" s="16" t="s">
        <v>4</v>
      </c>
      <c r="O5" s="16" t="s">
        <v>1</v>
      </c>
      <c r="P5" s="16" t="s">
        <v>2</v>
      </c>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row>
    <row r="6" spans="1:63" s="11" customFormat="1" ht="56.25" hidden="1" x14ac:dyDescent="0.25">
      <c r="A6" s="20" t="s">
        <v>352</v>
      </c>
      <c r="B6" s="20" t="s">
        <v>130</v>
      </c>
      <c r="C6" s="20">
        <v>2016</v>
      </c>
      <c r="D6" s="20" t="s">
        <v>147</v>
      </c>
      <c r="E6" s="20" t="s">
        <v>148</v>
      </c>
      <c r="F6" s="20" t="s">
        <v>149</v>
      </c>
      <c r="G6" s="43" t="s">
        <v>129</v>
      </c>
      <c r="H6" s="44" t="s">
        <v>150</v>
      </c>
      <c r="I6" s="20" t="s">
        <v>151</v>
      </c>
      <c r="J6" s="20" t="s">
        <v>152</v>
      </c>
      <c r="K6" s="20" t="s">
        <v>153</v>
      </c>
      <c r="L6" s="20" t="s">
        <v>56</v>
      </c>
      <c r="M6" s="71">
        <v>798700</v>
      </c>
      <c r="N6" s="20" t="s">
        <v>151</v>
      </c>
      <c r="O6" s="20" t="s">
        <v>152</v>
      </c>
      <c r="P6" s="20" t="s">
        <v>153</v>
      </c>
      <c r="Q6" s="20" t="s">
        <v>56</v>
      </c>
      <c r="R6" s="20" t="s">
        <v>154</v>
      </c>
      <c r="S6" s="20" t="s">
        <v>155</v>
      </c>
      <c r="T6" s="20" t="s">
        <v>148</v>
      </c>
      <c r="U6" s="76" t="s">
        <v>386</v>
      </c>
      <c r="V6" s="71">
        <v>688534.48199999996</v>
      </c>
      <c r="W6" s="71">
        <v>798700</v>
      </c>
      <c r="X6" s="20" t="s">
        <v>56</v>
      </c>
      <c r="Y6" s="59" t="s">
        <v>168</v>
      </c>
      <c r="Z6" s="20" t="s">
        <v>56</v>
      </c>
      <c r="AA6" s="59" t="s">
        <v>138</v>
      </c>
      <c r="AB6" s="44" t="s">
        <v>150</v>
      </c>
      <c r="AC6" s="73" t="s">
        <v>56</v>
      </c>
      <c r="AD6" s="76" t="s">
        <v>387</v>
      </c>
      <c r="AE6" s="76" t="s">
        <v>388</v>
      </c>
      <c r="AF6" s="59" t="s">
        <v>56</v>
      </c>
      <c r="AG6" s="59" t="s">
        <v>56</v>
      </c>
      <c r="AH6" s="59" t="s">
        <v>139</v>
      </c>
      <c r="AI6" s="59" t="s">
        <v>139</v>
      </c>
      <c r="AJ6" s="44" t="s">
        <v>150</v>
      </c>
      <c r="AK6" s="59" t="s">
        <v>56</v>
      </c>
      <c r="AL6" s="59" t="s">
        <v>56</v>
      </c>
      <c r="AM6" s="59" t="s">
        <v>56</v>
      </c>
      <c r="AN6" s="20" t="s">
        <v>67</v>
      </c>
      <c r="AO6" s="59" t="s">
        <v>56</v>
      </c>
      <c r="AP6" s="59" t="s">
        <v>56</v>
      </c>
      <c r="AQ6" s="59" t="s">
        <v>56</v>
      </c>
      <c r="AR6" s="59" t="s">
        <v>56</v>
      </c>
      <c r="AS6" s="59" t="s">
        <v>156</v>
      </c>
      <c r="AT6" s="59" t="s">
        <v>56</v>
      </c>
      <c r="AU6" s="59" t="s">
        <v>56</v>
      </c>
      <c r="AV6" s="59" t="s">
        <v>56</v>
      </c>
      <c r="AW6" s="59" t="s">
        <v>389</v>
      </c>
      <c r="AX6" s="3"/>
      <c r="AY6" s="3"/>
      <c r="AZ6" s="3"/>
      <c r="BA6" s="3"/>
      <c r="BB6" s="3"/>
      <c r="BC6" s="3"/>
    </row>
    <row r="7" spans="1:63" s="3" customFormat="1" ht="33.75" x14ac:dyDescent="0.25">
      <c r="A7" s="59" t="s">
        <v>157</v>
      </c>
      <c r="B7" s="59" t="s">
        <v>158</v>
      </c>
      <c r="C7" s="59">
        <v>2016</v>
      </c>
      <c r="D7" s="59" t="s">
        <v>209</v>
      </c>
      <c r="E7" s="59" t="s">
        <v>296</v>
      </c>
      <c r="F7" s="59" t="s">
        <v>161</v>
      </c>
      <c r="G7" s="59" t="s">
        <v>351</v>
      </c>
      <c r="H7" s="59" t="s">
        <v>297</v>
      </c>
      <c r="I7" s="59" t="s">
        <v>56</v>
      </c>
      <c r="J7" s="59" t="s">
        <v>56</v>
      </c>
      <c r="K7" s="59" t="s">
        <v>56</v>
      </c>
      <c r="L7" s="59" t="s">
        <v>56</v>
      </c>
      <c r="M7" s="59" t="s">
        <v>56</v>
      </c>
      <c r="N7" s="59" t="s">
        <v>298</v>
      </c>
      <c r="O7" s="59" t="s">
        <v>299</v>
      </c>
      <c r="P7" s="59" t="s">
        <v>300</v>
      </c>
      <c r="Q7" s="59" t="s">
        <v>301</v>
      </c>
      <c r="R7" s="59" t="s">
        <v>288</v>
      </c>
      <c r="S7" s="59" t="s">
        <v>167</v>
      </c>
      <c r="T7" s="59" t="s">
        <v>296</v>
      </c>
      <c r="U7" s="72">
        <v>42559</v>
      </c>
      <c r="V7" s="61">
        <f>W7/1.16</f>
        <v>8635.6896551724149</v>
      </c>
      <c r="W7" s="61">
        <v>10017.4</v>
      </c>
      <c r="X7" s="59" t="s">
        <v>56</v>
      </c>
      <c r="Y7" s="59" t="s">
        <v>168</v>
      </c>
      <c r="Z7" s="59" t="s">
        <v>56</v>
      </c>
      <c r="AA7" s="59" t="s">
        <v>269</v>
      </c>
      <c r="AB7" s="59" t="s">
        <v>297</v>
      </c>
      <c r="AC7" s="73">
        <v>863.57</v>
      </c>
      <c r="AD7" s="72">
        <v>42559</v>
      </c>
      <c r="AE7" s="72">
        <v>42735</v>
      </c>
      <c r="AF7" s="17" t="s">
        <v>129</v>
      </c>
      <c r="AG7" s="59" t="s">
        <v>56</v>
      </c>
      <c r="AH7" s="59" t="s">
        <v>170</v>
      </c>
      <c r="AI7" s="59" t="s">
        <v>171</v>
      </c>
      <c r="AJ7" s="59" t="s">
        <v>56</v>
      </c>
      <c r="AK7" s="59" t="s">
        <v>56</v>
      </c>
      <c r="AL7" s="59" t="s">
        <v>56</v>
      </c>
      <c r="AM7" s="59" t="s">
        <v>177</v>
      </c>
      <c r="AN7" s="59" t="s">
        <v>67</v>
      </c>
      <c r="AO7" s="59" t="s">
        <v>56</v>
      </c>
      <c r="AP7" s="59" t="s">
        <v>56</v>
      </c>
      <c r="AQ7" s="59" t="s">
        <v>56</v>
      </c>
      <c r="AR7" s="59" t="s">
        <v>56</v>
      </c>
      <c r="AS7" s="59" t="s">
        <v>56</v>
      </c>
      <c r="AT7" s="59" t="s">
        <v>56</v>
      </c>
      <c r="AU7" s="59" t="s">
        <v>56</v>
      </c>
      <c r="AV7" s="59" t="s">
        <v>56</v>
      </c>
      <c r="AW7" s="59" t="s">
        <v>391</v>
      </c>
      <c r="AX7" s="4"/>
    </row>
    <row r="8" spans="1:63" s="3" customFormat="1" ht="33.75" x14ac:dyDescent="0.25">
      <c r="A8" s="59" t="s">
        <v>157</v>
      </c>
      <c r="B8" s="59" t="s">
        <v>158</v>
      </c>
      <c r="C8" s="59">
        <v>2016</v>
      </c>
      <c r="D8" s="59" t="s">
        <v>209</v>
      </c>
      <c r="E8" s="59" t="s">
        <v>302</v>
      </c>
      <c r="F8" s="59" t="s">
        <v>161</v>
      </c>
      <c r="G8" s="59" t="s">
        <v>351</v>
      </c>
      <c r="H8" s="59" t="s">
        <v>297</v>
      </c>
      <c r="I8" s="59" t="s">
        <v>56</v>
      </c>
      <c r="J8" s="59" t="s">
        <v>56</v>
      </c>
      <c r="K8" s="59" t="s">
        <v>56</v>
      </c>
      <c r="L8" s="59" t="s">
        <v>56</v>
      </c>
      <c r="M8" s="59" t="s">
        <v>56</v>
      </c>
      <c r="N8" s="59" t="s">
        <v>303</v>
      </c>
      <c r="O8" s="59" t="s">
        <v>304</v>
      </c>
      <c r="P8" s="59" t="s">
        <v>305</v>
      </c>
      <c r="Q8" s="59" t="s">
        <v>306</v>
      </c>
      <c r="R8" s="59" t="s">
        <v>288</v>
      </c>
      <c r="S8" s="59" t="s">
        <v>167</v>
      </c>
      <c r="T8" s="59" t="s">
        <v>302</v>
      </c>
      <c r="U8" s="72">
        <v>42559</v>
      </c>
      <c r="V8" s="61">
        <f>W8/1.16</f>
        <v>43822.5</v>
      </c>
      <c r="W8" s="61">
        <v>50834.1</v>
      </c>
      <c r="X8" s="59" t="s">
        <v>56</v>
      </c>
      <c r="Y8" s="59" t="s">
        <v>168</v>
      </c>
      <c r="Z8" s="59" t="s">
        <v>56</v>
      </c>
      <c r="AA8" s="59" t="s">
        <v>269</v>
      </c>
      <c r="AB8" s="59" t="s">
        <v>297</v>
      </c>
      <c r="AC8" s="73">
        <v>4382.25</v>
      </c>
      <c r="AD8" s="72">
        <v>42559</v>
      </c>
      <c r="AE8" s="72">
        <v>42735</v>
      </c>
      <c r="AF8" s="17" t="s">
        <v>129</v>
      </c>
      <c r="AG8" s="59" t="s">
        <v>56</v>
      </c>
      <c r="AH8" s="59" t="s">
        <v>170</v>
      </c>
      <c r="AI8" s="59" t="s">
        <v>171</v>
      </c>
      <c r="AJ8" s="59" t="s">
        <v>56</v>
      </c>
      <c r="AK8" s="59" t="s">
        <v>56</v>
      </c>
      <c r="AL8" s="59" t="s">
        <v>56</v>
      </c>
      <c r="AM8" s="59" t="s">
        <v>177</v>
      </c>
      <c r="AN8" s="59" t="s">
        <v>67</v>
      </c>
      <c r="AO8" s="59" t="s">
        <v>56</v>
      </c>
      <c r="AP8" s="59" t="s">
        <v>56</v>
      </c>
      <c r="AQ8" s="59" t="s">
        <v>56</v>
      </c>
      <c r="AR8" s="59" t="s">
        <v>56</v>
      </c>
      <c r="AS8" s="59" t="s">
        <v>56</v>
      </c>
      <c r="AT8" s="59" t="s">
        <v>56</v>
      </c>
      <c r="AU8" s="59" t="s">
        <v>56</v>
      </c>
      <c r="AV8" s="59" t="s">
        <v>56</v>
      </c>
      <c r="AW8" s="59" t="s">
        <v>391</v>
      </c>
      <c r="AX8" s="4"/>
    </row>
    <row r="9" spans="1:63" s="3" customFormat="1" ht="33.75" x14ac:dyDescent="0.25">
      <c r="A9" s="59" t="s">
        <v>157</v>
      </c>
      <c r="B9" s="59" t="s">
        <v>158</v>
      </c>
      <c r="C9" s="59">
        <v>2016</v>
      </c>
      <c r="D9" s="59" t="s">
        <v>209</v>
      </c>
      <c r="E9" s="59" t="s">
        <v>307</v>
      </c>
      <c r="F9" s="59" t="s">
        <v>161</v>
      </c>
      <c r="G9" s="59" t="s">
        <v>351</v>
      </c>
      <c r="H9" s="59" t="s">
        <v>297</v>
      </c>
      <c r="I9" s="59" t="s">
        <v>56</v>
      </c>
      <c r="J9" s="59" t="s">
        <v>56</v>
      </c>
      <c r="K9" s="59" t="s">
        <v>56</v>
      </c>
      <c r="L9" s="59" t="s">
        <v>56</v>
      </c>
      <c r="M9" s="59" t="s">
        <v>56</v>
      </c>
      <c r="N9" s="59" t="s">
        <v>56</v>
      </c>
      <c r="O9" s="59" t="s">
        <v>56</v>
      </c>
      <c r="P9" s="59" t="s">
        <v>56</v>
      </c>
      <c r="Q9" s="59" t="s">
        <v>308</v>
      </c>
      <c r="R9" s="59" t="s">
        <v>288</v>
      </c>
      <c r="S9" s="59" t="s">
        <v>167</v>
      </c>
      <c r="T9" s="59" t="s">
        <v>307</v>
      </c>
      <c r="U9" s="72">
        <v>42555</v>
      </c>
      <c r="V9" s="61">
        <f>W9/1.16</f>
        <v>32711.620689655178</v>
      </c>
      <c r="W9" s="61">
        <v>37945.480000000003</v>
      </c>
      <c r="X9" s="59" t="s">
        <v>56</v>
      </c>
      <c r="Y9" s="59" t="s">
        <v>168</v>
      </c>
      <c r="Z9" s="59" t="s">
        <v>56</v>
      </c>
      <c r="AA9" s="59" t="s">
        <v>269</v>
      </c>
      <c r="AB9" s="59" t="s">
        <v>297</v>
      </c>
      <c r="AC9" s="73">
        <v>3271.16</v>
      </c>
      <c r="AD9" s="72">
        <v>42559</v>
      </c>
      <c r="AE9" s="72">
        <v>42735</v>
      </c>
      <c r="AF9" s="17" t="s">
        <v>129</v>
      </c>
      <c r="AG9" s="59" t="s">
        <v>56</v>
      </c>
      <c r="AH9" s="59" t="s">
        <v>170</v>
      </c>
      <c r="AI9" s="59" t="s">
        <v>171</v>
      </c>
      <c r="AJ9" s="59" t="s">
        <v>56</v>
      </c>
      <c r="AK9" s="59" t="s">
        <v>56</v>
      </c>
      <c r="AL9" s="59" t="s">
        <v>56</v>
      </c>
      <c r="AM9" s="59" t="s">
        <v>177</v>
      </c>
      <c r="AN9" s="59" t="s">
        <v>67</v>
      </c>
      <c r="AO9" s="59" t="s">
        <v>56</v>
      </c>
      <c r="AP9" s="59" t="s">
        <v>56</v>
      </c>
      <c r="AQ9" s="59" t="s">
        <v>56</v>
      </c>
      <c r="AR9" s="59" t="s">
        <v>56</v>
      </c>
      <c r="AS9" s="59" t="s">
        <v>56</v>
      </c>
      <c r="AT9" s="59" t="s">
        <v>56</v>
      </c>
      <c r="AU9" s="59" t="s">
        <v>56</v>
      </c>
      <c r="AV9" s="59" t="s">
        <v>56</v>
      </c>
      <c r="AW9" s="59" t="s">
        <v>391</v>
      </c>
      <c r="AX9" s="4"/>
    </row>
    <row r="10" spans="1:63" s="3" customFormat="1" ht="45" x14ac:dyDescent="0.25">
      <c r="A10" s="59" t="s">
        <v>157</v>
      </c>
      <c r="B10" s="59" t="s">
        <v>158</v>
      </c>
      <c r="C10" s="59">
        <v>2016</v>
      </c>
      <c r="D10" s="59" t="s">
        <v>209</v>
      </c>
      <c r="E10" s="59" t="s">
        <v>325</v>
      </c>
      <c r="F10" s="59" t="s">
        <v>161</v>
      </c>
      <c r="G10" s="59" t="s">
        <v>351</v>
      </c>
      <c r="H10" s="59" t="s">
        <v>326</v>
      </c>
      <c r="I10" s="59" t="s">
        <v>56</v>
      </c>
      <c r="J10" s="59" t="s">
        <v>56</v>
      </c>
      <c r="K10" s="59" t="s">
        <v>56</v>
      </c>
      <c r="L10" s="59" t="s">
        <v>56</v>
      </c>
      <c r="M10" s="59" t="s">
        <v>56</v>
      </c>
      <c r="N10" s="59" t="s">
        <v>56</v>
      </c>
      <c r="O10" s="59" t="s">
        <v>56</v>
      </c>
      <c r="P10" s="59" t="s">
        <v>56</v>
      </c>
      <c r="Q10" s="59" t="s">
        <v>327</v>
      </c>
      <c r="R10" s="59" t="s">
        <v>197</v>
      </c>
      <c r="S10" s="59" t="s">
        <v>167</v>
      </c>
      <c r="T10" s="59" t="s">
        <v>325</v>
      </c>
      <c r="U10" s="72">
        <v>42622</v>
      </c>
      <c r="V10" s="61">
        <v>222372</v>
      </c>
      <c r="W10" s="61">
        <f>V10*1.16</f>
        <v>257951.52</v>
      </c>
      <c r="X10" s="59" t="s">
        <v>56</v>
      </c>
      <c r="Y10" s="59" t="s">
        <v>168</v>
      </c>
      <c r="Z10" s="59" t="s">
        <v>56</v>
      </c>
      <c r="AA10" s="59" t="s">
        <v>169</v>
      </c>
      <c r="AB10" s="59" t="s">
        <v>326</v>
      </c>
      <c r="AC10" s="73"/>
      <c r="AD10" s="72">
        <v>42622</v>
      </c>
      <c r="AE10" s="72">
        <v>42622</v>
      </c>
      <c r="AF10" s="17" t="s">
        <v>129</v>
      </c>
      <c r="AG10" s="59" t="s">
        <v>56</v>
      </c>
      <c r="AH10" s="59" t="s">
        <v>170</v>
      </c>
      <c r="AI10" s="59" t="s">
        <v>171</v>
      </c>
      <c r="AJ10" s="59" t="s">
        <v>56</v>
      </c>
      <c r="AK10" s="59" t="s">
        <v>56</v>
      </c>
      <c r="AL10" s="59" t="s">
        <v>56</v>
      </c>
      <c r="AM10" s="59" t="s">
        <v>177</v>
      </c>
      <c r="AN10" s="59" t="s">
        <v>67</v>
      </c>
      <c r="AO10" s="59" t="s">
        <v>56</v>
      </c>
      <c r="AP10" s="59" t="s">
        <v>56</v>
      </c>
      <c r="AQ10" s="59" t="s">
        <v>56</v>
      </c>
      <c r="AR10" s="59" t="s">
        <v>56</v>
      </c>
      <c r="AS10" s="59" t="s">
        <v>56</v>
      </c>
      <c r="AT10" s="59" t="s">
        <v>56</v>
      </c>
      <c r="AU10" s="59" t="s">
        <v>56</v>
      </c>
      <c r="AV10" s="59" t="s">
        <v>56</v>
      </c>
      <c r="AW10" s="59" t="s">
        <v>129</v>
      </c>
      <c r="AX10" s="4"/>
    </row>
    <row r="11" spans="1:63" s="3" customFormat="1" ht="45" x14ac:dyDescent="0.25">
      <c r="A11" s="59" t="s">
        <v>157</v>
      </c>
      <c r="B11" s="59" t="s">
        <v>158</v>
      </c>
      <c r="C11" s="59">
        <v>2016</v>
      </c>
      <c r="D11" s="59" t="s">
        <v>209</v>
      </c>
      <c r="E11" s="59" t="s">
        <v>328</v>
      </c>
      <c r="F11" s="59" t="s">
        <v>161</v>
      </c>
      <c r="G11" s="59" t="s">
        <v>351</v>
      </c>
      <c r="H11" s="59" t="s">
        <v>329</v>
      </c>
      <c r="I11" s="59" t="s">
        <v>56</v>
      </c>
      <c r="J11" s="59" t="s">
        <v>56</v>
      </c>
      <c r="K11" s="59" t="s">
        <v>56</v>
      </c>
      <c r="L11" s="59" t="s">
        <v>56</v>
      </c>
      <c r="M11" s="59" t="s">
        <v>56</v>
      </c>
      <c r="N11" s="59" t="s">
        <v>56</v>
      </c>
      <c r="O11" s="59" t="s">
        <v>56</v>
      </c>
      <c r="P11" s="59" t="s">
        <v>56</v>
      </c>
      <c r="Q11" s="59" t="s">
        <v>330</v>
      </c>
      <c r="R11" s="59" t="s">
        <v>197</v>
      </c>
      <c r="S11" s="59" t="s">
        <v>167</v>
      </c>
      <c r="T11" s="59" t="s">
        <v>328</v>
      </c>
      <c r="U11" s="72">
        <v>42606</v>
      </c>
      <c r="V11" s="61">
        <f>W11/1.16</f>
        <v>351238.45689655171</v>
      </c>
      <c r="W11" s="61">
        <v>407436.61</v>
      </c>
      <c r="X11" s="59" t="s">
        <v>56</v>
      </c>
      <c r="Y11" s="59" t="s">
        <v>168</v>
      </c>
      <c r="Z11" s="59" t="s">
        <v>56</v>
      </c>
      <c r="AA11" s="59" t="s">
        <v>169</v>
      </c>
      <c r="AB11" s="59" t="s">
        <v>329</v>
      </c>
      <c r="AC11" s="73">
        <v>35126.839999999997</v>
      </c>
      <c r="AD11" s="72">
        <v>42606</v>
      </c>
      <c r="AE11" s="72">
        <v>42625</v>
      </c>
      <c r="AF11" s="17" t="s">
        <v>129</v>
      </c>
      <c r="AG11" s="59" t="s">
        <v>56</v>
      </c>
      <c r="AH11" s="59" t="s">
        <v>170</v>
      </c>
      <c r="AI11" s="59" t="s">
        <v>171</v>
      </c>
      <c r="AJ11" s="59" t="s">
        <v>56</v>
      </c>
      <c r="AK11" s="59" t="s">
        <v>56</v>
      </c>
      <c r="AL11" s="59" t="s">
        <v>56</v>
      </c>
      <c r="AM11" s="59" t="s">
        <v>177</v>
      </c>
      <c r="AN11" s="59" t="s">
        <v>67</v>
      </c>
      <c r="AO11" s="59" t="s">
        <v>56</v>
      </c>
      <c r="AP11" s="59" t="s">
        <v>56</v>
      </c>
      <c r="AQ11" s="59" t="s">
        <v>56</v>
      </c>
      <c r="AR11" s="59" t="s">
        <v>56</v>
      </c>
      <c r="AS11" s="59" t="s">
        <v>56</v>
      </c>
      <c r="AT11" s="59" t="s">
        <v>56</v>
      </c>
      <c r="AU11" s="59" t="s">
        <v>56</v>
      </c>
      <c r="AV11" s="59" t="s">
        <v>56</v>
      </c>
      <c r="AW11" s="59" t="s">
        <v>129</v>
      </c>
      <c r="AX11" s="4"/>
    </row>
    <row r="12" spans="1:63" s="3" customFormat="1" ht="56.25" x14ac:dyDescent="0.25">
      <c r="A12" s="59" t="s">
        <v>157</v>
      </c>
      <c r="B12" s="59" t="s">
        <v>158</v>
      </c>
      <c r="C12" s="59">
        <v>2016</v>
      </c>
      <c r="D12" s="59" t="s">
        <v>209</v>
      </c>
      <c r="E12" s="59" t="s">
        <v>331</v>
      </c>
      <c r="F12" s="59" t="s">
        <v>161</v>
      </c>
      <c r="G12" s="59" t="s">
        <v>351</v>
      </c>
      <c r="H12" s="59" t="s">
        <v>332</v>
      </c>
      <c r="I12" s="59" t="s">
        <v>56</v>
      </c>
      <c r="J12" s="59" t="s">
        <v>56</v>
      </c>
      <c r="K12" s="59" t="s">
        <v>56</v>
      </c>
      <c r="L12" s="59" t="s">
        <v>56</v>
      </c>
      <c r="M12" s="59" t="s">
        <v>56</v>
      </c>
      <c r="N12" s="59" t="s">
        <v>56</v>
      </c>
      <c r="O12" s="59" t="s">
        <v>56</v>
      </c>
      <c r="P12" s="59" t="s">
        <v>56</v>
      </c>
      <c r="Q12" s="59" t="s">
        <v>333</v>
      </c>
      <c r="R12" s="59" t="s">
        <v>322</v>
      </c>
      <c r="S12" s="59" t="s">
        <v>167</v>
      </c>
      <c r="T12" s="59" t="s">
        <v>331</v>
      </c>
      <c r="U12" s="72">
        <v>42614</v>
      </c>
      <c r="V12" s="61">
        <f>W12/1.16</f>
        <v>54000.000000000007</v>
      </c>
      <c r="W12" s="61">
        <v>62640</v>
      </c>
      <c r="X12" s="59" t="s">
        <v>56</v>
      </c>
      <c r="Y12" s="59" t="s">
        <v>168</v>
      </c>
      <c r="Z12" s="59" t="s">
        <v>56</v>
      </c>
      <c r="AA12" s="59" t="s">
        <v>169</v>
      </c>
      <c r="AB12" s="59" t="s">
        <v>332</v>
      </c>
      <c r="AC12" s="73" t="s">
        <v>56</v>
      </c>
      <c r="AD12" s="72">
        <v>42614</v>
      </c>
      <c r="AE12" s="72">
        <v>42614</v>
      </c>
      <c r="AF12" s="17" t="s">
        <v>129</v>
      </c>
      <c r="AG12" s="59" t="s">
        <v>56</v>
      </c>
      <c r="AH12" s="59" t="s">
        <v>170</v>
      </c>
      <c r="AI12" s="59" t="s">
        <v>171</v>
      </c>
      <c r="AJ12" s="59" t="s">
        <v>56</v>
      </c>
      <c r="AK12" s="59" t="s">
        <v>56</v>
      </c>
      <c r="AL12" s="59" t="s">
        <v>56</v>
      </c>
      <c r="AM12" s="59" t="s">
        <v>177</v>
      </c>
      <c r="AN12" s="59" t="s">
        <v>67</v>
      </c>
      <c r="AO12" s="59" t="s">
        <v>56</v>
      </c>
      <c r="AP12" s="59" t="s">
        <v>56</v>
      </c>
      <c r="AQ12" s="59" t="s">
        <v>56</v>
      </c>
      <c r="AR12" s="59" t="s">
        <v>56</v>
      </c>
      <c r="AS12" s="59" t="s">
        <v>56</v>
      </c>
      <c r="AT12" s="59" t="s">
        <v>56</v>
      </c>
      <c r="AU12" s="59" t="s">
        <v>56</v>
      </c>
      <c r="AV12" s="59" t="s">
        <v>56</v>
      </c>
      <c r="AW12" s="59" t="s">
        <v>129</v>
      </c>
      <c r="AX12" s="4"/>
    </row>
    <row r="13" spans="1:63" s="3" customFormat="1" ht="56.25" x14ac:dyDescent="0.25">
      <c r="A13" s="59" t="s">
        <v>157</v>
      </c>
      <c r="B13" s="59" t="s">
        <v>158</v>
      </c>
      <c r="C13" s="59">
        <v>2016</v>
      </c>
      <c r="D13" s="59" t="s">
        <v>209</v>
      </c>
      <c r="E13" s="59" t="s">
        <v>334</v>
      </c>
      <c r="F13" s="59" t="s">
        <v>161</v>
      </c>
      <c r="G13" s="59" t="s">
        <v>351</v>
      </c>
      <c r="H13" s="59" t="s">
        <v>332</v>
      </c>
      <c r="I13" s="59" t="s">
        <v>56</v>
      </c>
      <c r="J13" s="59" t="s">
        <v>56</v>
      </c>
      <c r="K13" s="59" t="s">
        <v>56</v>
      </c>
      <c r="L13" s="59" t="s">
        <v>56</v>
      </c>
      <c r="M13" s="59" t="s">
        <v>56</v>
      </c>
      <c r="N13" s="59" t="s">
        <v>56</v>
      </c>
      <c r="O13" s="59" t="s">
        <v>56</v>
      </c>
      <c r="P13" s="59" t="s">
        <v>56</v>
      </c>
      <c r="Q13" s="59" t="s">
        <v>335</v>
      </c>
      <c r="R13" s="59" t="s">
        <v>322</v>
      </c>
      <c r="S13" s="59" t="s">
        <v>167</v>
      </c>
      <c r="T13" s="59" t="s">
        <v>334</v>
      </c>
      <c r="U13" s="72">
        <v>42612</v>
      </c>
      <c r="V13" s="61">
        <f>W13/1.16</f>
        <v>72912</v>
      </c>
      <c r="W13" s="61">
        <v>84577.919999999998</v>
      </c>
      <c r="X13" s="59" t="s">
        <v>56</v>
      </c>
      <c r="Y13" s="59" t="s">
        <v>168</v>
      </c>
      <c r="Z13" s="59" t="s">
        <v>56</v>
      </c>
      <c r="AA13" s="59" t="s">
        <v>169</v>
      </c>
      <c r="AB13" s="59" t="s">
        <v>332</v>
      </c>
      <c r="AC13" s="73" t="s">
        <v>56</v>
      </c>
      <c r="AD13" s="72">
        <v>42612</v>
      </c>
      <c r="AE13" s="72">
        <v>42612</v>
      </c>
      <c r="AF13" s="17" t="s">
        <v>129</v>
      </c>
      <c r="AG13" s="59" t="s">
        <v>56</v>
      </c>
      <c r="AH13" s="59" t="s">
        <v>170</v>
      </c>
      <c r="AI13" s="59" t="s">
        <v>171</v>
      </c>
      <c r="AJ13" s="59" t="s">
        <v>56</v>
      </c>
      <c r="AK13" s="59" t="s">
        <v>56</v>
      </c>
      <c r="AL13" s="59" t="s">
        <v>56</v>
      </c>
      <c r="AM13" s="59" t="s">
        <v>177</v>
      </c>
      <c r="AN13" s="59" t="s">
        <v>67</v>
      </c>
      <c r="AO13" s="59" t="s">
        <v>56</v>
      </c>
      <c r="AP13" s="59" t="s">
        <v>56</v>
      </c>
      <c r="AQ13" s="59" t="s">
        <v>56</v>
      </c>
      <c r="AR13" s="59" t="s">
        <v>56</v>
      </c>
      <c r="AS13" s="59" t="s">
        <v>56</v>
      </c>
      <c r="AT13" s="59" t="s">
        <v>56</v>
      </c>
      <c r="AU13" s="59" t="s">
        <v>56</v>
      </c>
      <c r="AV13" s="59" t="s">
        <v>56</v>
      </c>
      <c r="AW13" s="59" t="s">
        <v>129</v>
      </c>
      <c r="AX13" s="4"/>
    </row>
    <row r="14" spans="1:63" s="3" customFormat="1" ht="56.25" x14ac:dyDescent="0.25">
      <c r="A14" s="59" t="s">
        <v>157</v>
      </c>
      <c r="B14" s="59" t="s">
        <v>158</v>
      </c>
      <c r="C14" s="59">
        <v>2016</v>
      </c>
      <c r="D14" s="59" t="s">
        <v>209</v>
      </c>
      <c r="E14" s="59" t="s">
        <v>336</v>
      </c>
      <c r="F14" s="59" t="s">
        <v>161</v>
      </c>
      <c r="G14" s="59" t="s">
        <v>351</v>
      </c>
      <c r="H14" s="59" t="s">
        <v>337</v>
      </c>
      <c r="I14" s="59" t="s">
        <v>56</v>
      </c>
      <c r="J14" s="59" t="s">
        <v>56</v>
      </c>
      <c r="K14" s="59" t="s">
        <v>56</v>
      </c>
      <c r="L14" s="59" t="s">
        <v>56</v>
      </c>
      <c r="M14" s="59" t="s">
        <v>56</v>
      </c>
      <c r="N14" s="59" t="s">
        <v>338</v>
      </c>
      <c r="O14" s="59" t="s">
        <v>339</v>
      </c>
      <c r="P14" s="59" t="s">
        <v>340</v>
      </c>
      <c r="Q14" s="59" t="s">
        <v>341</v>
      </c>
      <c r="R14" s="59" t="s">
        <v>322</v>
      </c>
      <c r="S14" s="59" t="s">
        <v>167</v>
      </c>
      <c r="T14" s="59" t="s">
        <v>336</v>
      </c>
      <c r="U14" s="72">
        <v>42614</v>
      </c>
      <c r="V14" s="61">
        <f>W14/1.16</f>
        <v>1619.8275862068967</v>
      </c>
      <c r="W14" s="61">
        <v>1879</v>
      </c>
      <c r="X14" s="59" t="s">
        <v>56</v>
      </c>
      <c r="Y14" s="59" t="s">
        <v>168</v>
      </c>
      <c r="Z14" s="59" t="s">
        <v>56</v>
      </c>
      <c r="AA14" s="59" t="s">
        <v>169</v>
      </c>
      <c r="AB14" s="59" t="s">
        <v>337</v>
      </c>
      <c r="AC14" s="73" t="s">
        <v>56</v>
      </c>
      <c r="AD14" s="72">
        <v>42614</v>
      </c>
      <c r="AE14" s="72">
        <v>42614</v>
      </c>
      <c r="AF14" s="17" t="s">
        <v>129</v>
      </c>
      <c r="AG14" s="59" t="s">
        <v>56</v>
      </c>
      <c r="AH14" s="59" t="s">
        <v>170</v>
      </c>
      <c r="AI14" s="59" t="s">
        <v>171</v>
      </c>
      <c r="AJ14" s="59" t="s">
        <v>56</v>
      </c>
      <c r="AK14" s="59" t="s">
        <v>56</v>
      </c>
      <c r="AL14" s="59" t="s">
        <v>56</v>
      </c>
      <c r="AM14" s="59" t="s">
        <v>177</v>
      </c>
      <c r="AN14" s="59" t="s">
        <v>67</v>
      </c>
      <c r="AO14" s="59" t="s">
        <v>56</v>
      </c>
      <c r="AP14" s="59" t="s">
        <v>56</v>
      </c>
      <c r="AQ14" s="59" t="s">
        <v>56</v>
      </c>
      <c r="AR14" s="59" t="s">
        <v>56</v>
      </c>
      <c r="AS14" s="59" t="s">
        <v>56</v>
      </c>
      <c r="AT14" s="59" t="s">
        <v>56</v>
      </c>
      <c r="AU14" s="59" t="s">
        <v>56</v>
      </c>
      <c r="AV14" s="59" t="s">
        <v>56</v>
      </c>
      <c r="AW14" s="59" t="s">
        <v>129</v>
      </c>
      <c r="AX14" s="4"/>
    </row>
    <row r="15" spans="1:63" s="11" customFormat="1" ht="120" hidden="1" x14ac:dyDescent="0.2">
      <c r="A15" s="89" t="s">
        <v>540</v>
      </c>
      <c r="B15" s="172" t="s">
        <v>406</v>
      </c>
      <c r="C15" s="170">
        <v>2016</v>
      </c>
      <c r="D15" s="170" t="s">
        <v>460</v>
      </c>
      <c r="E15" s="170" t="s">
        <v>590</v>
      </c>
      <c r="F15" s="170" t="s">
        <v>396</v>
      </c>
      <c r="G15" s="171" t="s">
        <v>626</v>
      </c>
      <c r="H15" s="170" t="s">
        <v>591</v>
      </c>
      <c r="I15" s="89" t="s">
        <v>592</v>
      </c>
      <c r="J15" s="89" t="s">
        <v>593</v>
      </c>
      <c r="K15" s="89" t="s">
        <v>594</v>
      </c>
      <c r="L15" s="89" t="s">
        <v>351</v>
      </c>
      <c r="M15" s="89">
        <v>1189590.24</v>
      </c>
      <c r="N15" s="89" t="s">
        <v>351</v>
      </c>
      <c r="O15" s="89" t="s">
        <v>351</v>
      </c>
      <c r="P15" s="89" t="s">
        <v>351</v>
      </c>
      <c r="Q15" s="89" t="str">
        <f>L15</f>
        <v>NA</v>
      </c>
      <c r="R15" s="89" t="s">
        <v>410</v>
      </c>
      <c r="S15" s="89" t="s">
        <v>410</v>
      </c>
      <c r="T15" s="89" t="s">
        <v>590</v>
      </c>
      <c r="U15" s="72">
        <v>42545</v>
      </c>
      <c r="V15" s="90">
        <f t="shared" ref="V15:V26" si="0">W15/1.16</f>
        <v>1025508.827586207</v>
      </c>
      <c r="W15" s="90">
        <f>M15</f>
        <v>1189590.24</v>
      </c>
      <c r="X15" s="89" t="s">
        <v>351</v>
      </c>
      <c r="Y15" s="89" t="s">
        <v>399</v>
      </c>
      <c r="Z15" s="89" t="s">
        <v>351</v>
      </c>
      <c r="AA15" s="89" t="s">
        <v>400</v>
      </c>
      <c r="AB15" s="89" t="str">
        <f>H15</f>
        <v>REHABILITACIÓN DE LA RED DE DRENAJE SANITARIO EN LAS CALLES DONALD G. NORRIS DE LA COL. ESFUERZO OBRERO, HÉCTOR ALVARADO DE LA COL. CHE GUEVARA, CALLE DEL BOSQUE COL. AMPLIACIÓN MORELOS Y AV. LOS RODRÍGUEZ FRACC. RINCÓN DE LOS ARCOS II.</v>
      </c>
      <c r="AC15" s="73">
        <f t="shared" ref="AC15:AC26" si="1">W15*0.4</f>
        <v>475836.09600000002</v>
      </c>
      <c r="AD15" s="72">
        <v>42552</v>
      </c>
      <c r="AE15" s="72">
        <v>42641</v>
      </c>
      <c r="AF15" s="17" t="s">
        <v>351</v>
      </c>
      <c r="AG15" s="89" t="s">
        <v>351</v>
      </c>
      <c r="AH15" s="89" t="s">
        <v>401</v>
      </c>
      <c r="AI15" s="89" t="str">
        <f t="shared" ref="AI15:AI26" si="2">AH15</f>
        <v>Propios</v>
      </c>
      <c r="AJ15" s="89" t="s">
        <v>433</v>
      </c>
      <c r="AK15" s="89" t="s">
        <v>351</v>
      </c>
      <c r="AL15" s="89" t="s">
        <v>351</v>
      </c>
      <c r="AM15" s="89" t="s">
        <v>391</v>
      </c>
      <c r="AN15" s="89" t="s">
        <v>67</v>
      </c>
      <c r="AO15" s="89" t="s">
        <v>404</v>
      </c>
      <c r="AP15" s="89" t="s">
        <v>351</v>
      </c>
      <c r="AQ15" s="89" t="s">
        <v>351</v>
      </c>
      <c r="AR15" s="89" t="s">
        <v>351</v>
      </c>
      <c r="AS15" s="89" t="s">
        <v>351</v>
      </c>
      <c r="AT15" s="89" t="s">
        <v>351</v>
      </c>
      <c r="AU15" s="89" t="s">
        <v>351</v>
      </c>
      <c r="AV15" s="89" t="s">
        <v>351</v>
      </c>
      <c r="AW15" s="89" t="s">
        <v>351</v>
      </c>
    </row>
    <row r="16" spans="1:63" s="56" customFormat="1" ht="120" hidden="1" x14ac:dyDescent="0.2">
      <c r="A16" s="89" t="s">
        <v>540</v>
      </c>
      <c r="B16" s="89" t="s">
        <v>406</v>
      </c>
      <c r="C16" s="170">
        <v>2016</v>
      </c>
      <c r="D16" s="170" t="s">
        <v>460</v>
      </c>
      <c r="E16" s="170" t="s">
        <v>595</v>
      </c>
      <c r="F16" s="170" t="s">
        <v>396</v>
      </c>
      <c r="G16" s="171" t="s">
        <v>626</v>
      </c>
      <c r="H16" s="170" t="s">
        <v>596</v>
      </c>
      <c r="I16" s="89" t="s">
        <v>597</v>
      </c>
      <c r="J16" s="89" t="s">
        <v>598</v>
      </c>
      <c r="K16" s="89" t="s">
        <v>599</v>
      </c>
      <c r="L16" s="89" t="s">
        <v>351</v>
      </c>
      <c r="M16" s="89">
        <v>329949.77</v>
      </c>
      <c r="N16" s="89" t="s">
        <v>351</v>
      </c>
      <c r="O16" s="89" t="s">
        <v>351</v>
      </c>
      <c r="P16" s="89" t="s">
        <v>351</v>
      </c>
      <c r="Q16" s="89" t="str">
        <f t="shared" ref="Q16:Q22" si="3">L16</f>
        <v>NA</v>
      </c>
      <c r="R16" s="89" t="s">
        <v>410</v>
      </c>
      <c r="S16" s="89" t="s">
        <v>410</v>
      </c>
      <c r="T16" s="89" t="s">
        <v>595</v>
      </c>
      <c r="U16" s="72">
        <v>42550</v>
      </c>
      <c r="V16" s="90">
        <f t="shared" si="0"/>
        <v>284439.45689655177</v>
      </c>
      <c r="W16" s="90">
        <f t="shared" ref="W16:W26" si="4">M16</f>
        <v>329949.77</v>
      </c>
      <c r="X16" s="89" t="s">
        <v>351</v>
      </c>
      <c r="Y16" s="89" t="s">
        <v>399</v>
      </c>
      <c r="Z16" s="89" t="s">
        <v>351</v>
      </c>
      <c r="AA16" s="89" t="s">
        <v>400</v>
      </c>
      <c r="AB16" s="89" t="str">
        <f t="shared" ref="AB16:AB26" si="5">H16</f>
        <v>INSTALACIÓN DE TUBERÍA DE ACERO EN EL CÁRCAMO NO. 23.</v>
      </c>
      <c r="AC16" s="73">
        <f t="shared" si="1"/>
        <v>131979.90800000002</v>
      </c>
      <c r="AD16" s="72">
        <v>42558</v>
      </c>
      <c r="AE16" s="72">
        <v>42587</v>
      </c>
      <c r="AF16" s="17" t="s">
        <v>351</v>
      </c>
      <c r="AG16" s="89" t="s">
        <v>351</v>
      </c>
      <c r="AH16" s="89" t="s">
        <v>401</v>
      </c>
      <c r="AI16" s="89" t="str">
        <f t="shared" si="2"/>
        <v>Propios</v>
      </c>
      <c r="AJ16" s="89" t="s">
        <v>433</v>
      </c>
      <c r="AK16" s="89" t="s">
        <v>351</v>
      </c>
      <c r="AL16" s="89" t="s">
        <v>351</v>
      </c>
      <c r="AM16" s="89" t="s">
        <v>547</v>
      </c>
      <c r="AN16" s="89" t="s">
        <v>67</v>
      </c>
      <c r="AO16" s="89" t="s">
        <v>404</v>
      </c>
      <c r="AP16" s="89" t="s">
        <v>351</v>
      </c>
      <c r="AQ16" s="89" t="s">
        <v>351</v>
      </c>
      <c r="AR16" s="89" t="s">
        <v>351</v>
      </c>
      <c r="AS16" s="89" t="s">
        <v>351</v>
      </c>
      <c r="AT16" s="89" t="s">
        <v>351</v>
      </c>
      <c r="AU16" s="89" t="s">
        <v>351</v>
      </c>
      <c r="AV16" s="89" t="s">
        <v>351</v>
      </c>
      <c r="AW16" s="89" t="s">
        <v>351</v>
      </c>
    </row>
    <row r="17" spans="1:49" s="56" customFormat="1" ht="120" hidden="1" x14ac:dyDescent="0.2">
      <c r="A17" s="89" t="s">
        <v>540</v>
      </c>
      <c r="B17" s="89" t="s">
        <v>406</v>
      </c>
      <c r="C17" s="170">
        <v>2016</v>
      </c>
      <c r="D17" s="170" t="s">
        <v>460</v>
      </c>
      <c r="E17" s="170" t="s">
        <v>600</v>
      </c>
      <c r="F17" s="170" t="s">
        <v>396</v>
      </c>
      <c r="G17" s="171" t="s">
        <v>626</v>
      </c>
      <c r="H17" s="170" t="s">
        <v>601</v>
      </c>
      <c r="I17" s="89" t="s">
        <v>351</v>
      </c>
      <c r="J17" s="89" t="s">
        <v>351</v>
      </c>
      <c r="K17" s="89" t="s">
        <v>351</v>
      </c>
      <c r="L17" s="89" t="s">
        <v>602</v>
      </c>
      <c r="M17" s="89">
        <v>1325056.77</v>
      </c>
      <c r="N17" s="89" t="s">
        <v>351</v>
      </c>
      <c r="O17" s="89" t="s">
        <v>351</v>
      </c>
      <c r="P17" s="89" t="s">
        <v>351</v>
      </c>
      <c r="Q17" s="89" t="str">
        <f t="shared" si="3"/>
        <v>Constructora de Anteproyectos, Terracerías y Servicios, S.A. de C.V.</v>
      </c>
      <c r="R17" s="89" t="s">
        <v>410</v>
      </c>
      <c r="S17" s="89" t="s">
        <v>410</v>
      </c>
      <c r="T17" s="89" t="s">
        <v>600</v>
      </c>
      <c r="U17" s="72">
        <v>42192</v>
      </c>
      <c r="V17" s="90">
        <f t="shared" si="0"/>
        <v>1142290.3189655175</v>
      </c>
      <c r="W17" s="90">
        <f t="shared" si="4"/>
        <v>1325056.77</v>
      </c>
      <c r="X17" s="89" t="s">
        <v>351</v>
      </c>
      <c r="Y17" s="89" t="s">
        <v>399</v>
      </c>
      <c r="Z17" s="89" t="s">
        <v>351</v>
      </c>
      <c r="AA17" s="89" t="s">
        <v>400</v>
      </c>
      <c r="AB17" s="89" t="str">
        <f t="shared" si="5"/>
        <v>ATENCIÓN A COLAPSOS Y REPARACIONES DE DRENAJE EN EL MUNICIPIO DE IRAPUATO, GTO.</v>
      </c>
      <c r="AC17" s="73">
        <f t="shared" si="1"/>
        <v>530022.70799999998</v>
      </c>
      <c r="AD17" s="72">
        <v>42565</v>
      </c>
      <c r="AE17" s="72">
        <v>42684</v>
      </c>
      <c r="AF17" s="17" t="s">
        <v>351</v>
      </c>
      <c r="AG17" s="89" t="s">
        <v>351</v>
      </c>
      <c r="AH17" s="89" t="s">
        <v>401</v>
      </c>
      <c r="AI17" s="89" t="str">
        <f t="shared" si="2"/>
        <v>Propios</v>
      </c>
      <c r="AJ17" s="89" t="s">
        <v>433</v>
      </c>
      <c r="AK17" s="89" t="s">
        <v>351</v>
      </c>
      <c r="AL17" s="89" t="s">
        <v>351</v>
      </c>
      <c r="AM17" s="89" t="s">
        <v>391</v>
      </c>
      <c r="AN17" s="89" t="s">
        <v>67</v>
      </c>
      <c r="AO17" s="89" t="s">
        <v>404</v>
      </c>
      <c r="AP17" s="89" t="s">
        <v>351</v>
      </c>
      <c r="AQ17" s="89" t="s">
        <v>351</v>
      </c>
      <c r="AR17" s="89" t="s">
        <v>351</v>
      </c>
      <c r="AS17" s="89" t="s">
        <v>351</v>
      </c>
      <c r="AT17" s="89" t="s">
        <v>351</v>
      </c>
      <c r="AU17" s="89" t="s">
        <v>351</v>
      </c>
      <c r="AV17" s="89" t="s">
        <v>351</v>
      </c>
      <c r="AW17" s="89" t="s">
        <v>351</v>
      </c>
    </row>
    <row r="18" spans="1:49" s="56" customFormat="1" ht="120" hidden="1" x14ac:dyDescent="0.2">
      <c r="A18" s="89" t="s">
        <v>540</v>
      </c>
      <c r="B18" s="89" t="s">
        <v>406</v>
      </c>
      <c r="C18" s="170">
        <v>2016</v>
      </c>
      <c r="D18" s="170" t="s">
        <v>460</v>
      </c>
      <c r="E18" s="170" t="s">
        <v>603</v>
      </c>
      <c r="F18" s="170" t="s">
        <v>396</v>
      </c>
      <c r="G18" s="171" t="s">
        <v>626</v>
      </c>
      <c r="H18" s="170" t="s">
        <v>604</v>
      </c>
      <c r="I18" s="89" t="s">
        <v>605</v>
      </c>
      <c r="J18" s="89" t="s">
        <v>606</v>
      </c>
      <c r="K18" s="89" t="s">
        <v>607</v>
      </c>
      <c r="L18" s="89" t="s">
        <v>351</v>
      </c>
      <c r="M18" s="89">
        <v>499971.32</v>
      </c>
      <c r="N18" s="89" t="s">
        <v>351</v>
      </c>
      <c r="O18" s="89" t="s">
        <v>351</v>
      </c>
      <c r="P18" s="89" t="s">
        <v>351</v>
      </c>
      <c r="Q18" s="89" t="str">
        <f t="shared" si="3"/>
        <v>NA</v>
      </c>
      <c r="R18" s="89" t="s">
        <v>410</v>
      </c>
      <c r="S18" s="89" t="s">
        <v>410</v>
      </c>
      <c r="T18" s="89" t="s">
        <v>603</v>
      </c>
      <c r="U18" s="72">
        <v>42562</v>
      </c>
      <c r="V18" s="90">
        <f t="shared" si="0"/>
        <v>431009.75862068968</v>
      </c>
      <c r="W18" s="90">
        <f t="shared" si="4"/>
        <v>499971.32</v>
      </c>
      <c r="X18" s="89" t="s">
        <v>351</v>
      </c>
      <c r="Y18" s="89" t="s">
        <v>399</v>
      </c>
      <c r="Z18" s="89" t="s">
        <v>351</v>
      </c>
      <c r="AA18" s="89" t="s">
        <v>400</v>
      </c>
      <c r="AB18" s="89" t="str">
        <f t="shared" si="5"/>
        <v>SECTORIZACIÓN PARA LA ZONA 15 DEL MUNICIPIO DE IRAPUATO, GTO.: REHABILITACIÓN DE REDES DE DISTRIBUCIÓN EN EL FRACCIONAMIENTO LA PRADERA (3A ETAPA) (LÍNEAS Y CANCELACIONES).</v>
      </c>
      <c r="AC18" s="73">
        <f t="shared" si="1"/>
        <v>199988.52800000002</v>
      </c>
      <c r="AD18" s="72">
        <v>42569</v>
      </c>
      <c r="AE18" s="72">
        <v>42613</v>
      </c>
      <c r="AF18" s="17" t="s">
        <v>351</v>
      </c>
      <c r="AG18" s="89" t="s">
        <v>351</v>
      </c>
      <c r="AH18" s="89" t="s">
        <v>401</v>
      </c>
      <c r="AI18" s="89" t="str">
        <f t="shared" si="2"/>
        <v>Propios</v>
      </c>
      <c r="AJ18" s="89" t="s">
        <v>433</v>
      </c>
      <c r="AK18" s="89" t="s">
        <v>351</v>
      </c>
      <c r="AL18" s="89" t="s">
        <v>351</v>
      </c>
      <c r="AM18" s="89" t="s">
        <v>391</v>
      </c>
      <c r="AN18" s="89" t="s">
        <v>67</v>
      </c>
      <c r="AO18" s="89" t="s">
        <v>404</v>
      </c>
      <c r="AP18" s="89" t="s">
        <v>351</v>
      </c>
      <c r="AQ18" s="89" t="s">
        <v>351</v>
      </c>
      <c r="AR18" s="89" t="s">
        <v>351</v>
      </c>
      <c r="AS18" s="89" t="s">
        <v>351</v>
      </c>
      <c r="AT18" s="89" t="s">
        <v>351</v>
      </c>
      <c r="AU18" s="89" t="s">
        <v>351</v>
      </c>
      <c r="AV18" s="89" t="s">
        <v>351</v>
      </c>
      <c r="AW18" s="89" t="s">
        <v>351</v>
      </c>
    </row>
    <row r="19" spans="1:49" s="56" customFormat="1" ht="120" hidden="1" x14ac:dyDescent="0.2">
      <c r="A19" s="89" t="s">
        <v>540</v>
      </c>
      <c r="B19" s="89" t="s">
        <v>406</v>
      </c>
      <c r="C19" s="170">
        <v>2016</v>
      </c>
      <c r="D19" s="170" t="s">
        <v>460</v>
      </c>
      <c r="E19" s="170" t="s">
        <v>608</v>
      </c>
      <c r="F19" s="170" t="s">
        <v>396</v>
      </c>
      <c r="G19" s="171" t="s">
        <v>626</v>
      </c>
      <c r="H19" s="170" t="s">
        <v>609</v>
      </c>
      <c r="I19" s="89" t="s">
        <v>351</v>
      </c>
      <c r="J19" s="89" t="s">
        <v>351</v>
      </c>
      <c r="K19" s="89" t="s">
        <v>351</v>
      </c>
      <c r="L19" s="89" t="s">
        <v>610</v>
      </c>
      <c r="M19" s="89">
        <v>1382761.25</v>
      </c>
      <c r="N19" s="89" t="s">
        <v>351</v>
      </c>
      <c r="O19" s="89" t="s">
        <v>351</v>
      </c>
      <c r="P19" s="89" t="s">
        <v>351</v>
      </c>
      <c r="Q19" s="89" t="str">
        <f t="shared" si="3"/>
        <v>ESPINOSA INGENIEROS CONTRUCTORES, S.A. DE C.V.</v>
      </c>
      <c r="R19" s="89" t="s">
        <v>410</v>
      </c>
      <c r="S19" s="89" t="s">
        <v>410</v>
      </c>
      <c r="T19" s="89" t="s">
        <v>608</v>
      </c>
      <c r="U19" s="72">
        <v>42577</v>
      </c>
      <c r="V19" s="90">
        <f t="shared" si="0"/>
        <v>1192035.5603448276</v>
      </c>
      <c r="W19" s="90">
        <f t="shared" si="4"/>
        <v>1382761.25</v>
      </c>
      <c r="X19" s="89" t="s">
        <v>351</v>
      </c>
      <c r="Y19" s="89" t="s">
        <v>399</v>
      </c>
      <c r="Z19" s="89" t="s">
        <v>351</v>
      </c>
      <c r="AA19" s="89" t="s">
        <v>400</v>
      </c>
      <c r="AB19" s="89" t="str">
        <f t="shared" si="5"/>
        <v>ATENCIÓN A COLAPSOS Y REPARACIONES DE REDES DE AGUA POTABLE EN EL MUNICIPIO DE IRAPUATO, GTO. (2016)</v>
      </c>
      <c r="AC19" s="73">
        <f t="shared" si="1"/>
        <v>553104.5</v>
      </c>
      <c r="AD19" s="72">
        <v>42585</v>
      </c>
      <c r="AE19" s="72">
        <v>42704</v>
      </c>
      <c r="AF19" s="17" t="s">
        <v>351</v>
      </c>
      <c r="AG19" s="89" t="s">
        <v>351</v>
      </c>
      <c r="AH19" s="89" t="s">
        <v>401</v>
      </c>
      <c r="AI19" s="89" t="str">
        <f t="shared" si="2"/>
        <v>Propios</v>
      </c>
      <c r="AJ19" s="89" t="s">
        <v>433</v>
      </c>
      <c r="AK19" s="89" t="s">
        <v>351</v>
      </c>
      <c r="AL19" s="89" t="s">
        <v>351</v>
      </c>
      <c r="AM19" s="89" t="s">
        <v>391</v>
      </c>
      <c r="AN19" s="89" t="s">
        <v>67</v>
      </c>
      <c r="AO19" s="89" t="s">
        <v>404</v>
      </c>
      <c r="AP19" s="89" t="s">
        <v>351</v>
      </c>
      <c r="AQ19" s="89" t="s">
        <v>351</v>
      </c>
      <c r="AR19" s="89" t="s">
        <v>351</v>
      </c>
      <c r="AS19" s="89" t="s">
        <v>351</v>
      </c>
      <c r="AT19" s="89" t="s">
        <v>351</v>
      </c>
      <c r="AU19" s="89" t="s">
        <v>351</v>
      </c>
      <c r="AV19" s="89" t="s">
        <v>351</v>
      </c>
      <c r="AW19" s="89" t="s">
        <v>351</v>
      </c>
    </row>
    <row r="20" spans="1:49" s="11" customFormat="1" ht="120" hidden="1" x14ac:dyDescent="0.2">
      <c r="A20" s="89" t="s">
        <v>540</v>
      </c>
      <c r="B20" s="170" t="s">
        <v>406</v>
      </c>
      <c r="C20" s="170">
        <v>2016</v>
      </c>
      <c r="D20" s="170" t="s">
        <v>460</v>
      </c>
      <c r="E20" s="170" t="s">
        <v>611</v>
      </c>
      <c r="F20" s="170" t="s">
        <v>396</v>
      </c>
      <c r="G20" s="171" t="s">
        <v>626</v>
      </c>
      <c r="H20" s="170" t="s">
        <v>612</v>
      </c>
      <c r="I20" s="89" t="s">
        <v>351</v>
      </c>
      <c r="J20" s="89" t="s">
        <v>351</v>
      </c>
      <c r="K20" s="89" t="s">
        <v>351</v>
      </c>
      <c r="L20" s="89" t="s">
        <v>613</v>
      </c>
      <c r="M20" s="89">
        <v>1499210.7</v>
      </c>
      <c r="N20" s="89" t="s">
        <v>351</v>
      </c>
      <c r="O20" s="89" t="s">
        <v>351</v>
      </c>
      <c r="P20" s="89" t="s">
        <v>351</v>
      </c>
      <c r="Q20" s="89" t="str">
        <f t="shared" si="3"/>
        <v>VIALIDADES Y CONSTRUCCIONES TREBOL, S.A. DE C.V.</v>
      </c>
      <c r="R20" s="89" t="s">
        <v>410</v>
      </c>
      <c r="S20" s="89" t="s">
        <v>410</v>
      </c>
      <c r="T20" s="89" t="s">
        <v>611</v>
      </c>
      <c r="U20" s="72">
        <v>42578</v>
      </c>
      <c r="V20" s="90">
        <f t="shared" si="0"/>
        <v>1292423.0172413792</v>
      </c>
      <c r="W20" s="90">
        <f t="shared" si="4"/>
        <v>1499210.7</v>
      </c>
      <c r="X20" s="89" t="s">
        <v>351</v>
      </c>
      <c r="Y20" s="89" t="s">
        <v>399</v>
      </c>
      <c r="Z20" s="89" t="s">
        <v>351</v>
      </c>
      <c r="AA20" s="89" t="s">
        <v>400</v>
      </c>
      <c r="AB20" s="89" t="str">
        <f t="shared" si="5"/>
        <v>INSTALACIÓN DE TOMAS, CUADROS, REGISTROS Y MICROMEDIDORES DE 1/2" DE DIÁMETRO</v>
      </c>
      <c r="AC20" s="73">
        <f t="shared" si="1"/>
        <v>599684.28</v>
      </c>
      <c r="AD20" s="72">
        <v>42586</v>
      </c>
      <c r="AE20" s="72">
        <v>42675</v>
      </c>
      <c r="AF20" s="17" t="s">
        <v>351</v>
      </c>
      <c r="AG20" s="89" t="s">
        <v>351</v>
      </c>
      <c r="AH20" s="89" t="s">
        <v>401</v>
      </c>
      <c r="AI20" s="89" t="str">
        <f t="shared" si="2"/>
        <v>Propios</v>
      </c>
      <c r="AJ20" s="89" t="s">
        <v>433</v>
      </c>
      <c r="AK20" s="89" t="s">
        <v>351</v>
      </c>
      <c r="AL20" s="89" t="s">
        <v>351</v>
      </c>
      <c r="AM20" s="89" t="s">
        <v>391</v>
      </c>
      <c r="AN20" s="89" t="s">
        <v>67</v>
      </c>
      <c r="AO20" s="89" t="s">
        <v>404</v>
      </c>
      <c r="AP20" s="89" t="s">
        <v>351</v>
      </c>
      <c r="AQ20" s="89" t="s">
        <v>351</v>
      </c>
      <c r="AR20" s="89" t="s">
        <v>351</v>
      </c>
      <c r="AS20" s="89" t="s">
        <v>351</v>
      </c>
      <c r="AT20" s="89" t="s">
        <v>351</v>
      </c>
      <c r="AU20" s="89" t="s">
        <v>351</v>
      </c>
      <c r="AV20" s="89" t="s">
        <v>351</v>
      </c>
      <c r="AW20" s="89" t="s">
        <v>351</v>
      </c>
    </row>
    <row r="21" spans="1:49" s="11" customFormat="1" ht="120" hidden="1" x14ac:dyDescent="0.2">
      <c r="A21" s="89" t="s">
        <v>540</v>
      </c>
      <c r="B21" s="89" t="s">
        <v>406</v>
      </c>
      <c r="C21" s="170">
        <v>2016</v>
      </c>
      <c r="D21" s="170" t="s">
        <v>460</v>
      </c>
      <c r="E21" s="170" t="s">
        <v>614</v>
      </c>
      <c r="F21" s="170" t="s">
        <v>396</v>
      </c>
      <c r="G21" s="171" t="s">
        <v>626</v>
      </c>
      <c r="H21" s="170" t="s">
        <v>615</v>
      </c>
      <c r="I21" s="89" t="s">
        <v>429</v>
      </c>
      <c r="J21" s="89" t="s">
        <v>430</v>
      </c>
      <c r="K21" s="89" t="s">
        <v>431</v>
      </c>
      <c r="L21" s="89" t="s">
        <v>432</v>
      </c>
      <c r="M21" s="89">
        <v>1470124.75</v>
      </c>
      <c r="N21" s="89" t="s">
        <v>351</v>
      </c>
      <c r="O21" s="89" t="s">
        <v>351</v>
      </c>
      <c r="P21" s="89" t="s">
        <v>351</v>
      </c>
      <c r="Q21" s="89" t="str">
        <f t="shared" si="3"/>
        <v>HUGO ENRIQUE ORTEGA ALVAREZ</v>
      </c>
      <c r="R21" s="89" t="s">
        <v>410</v>
      </c>
      <c r="S21" s="89" t="s">
        <v>410</v>
      </c>
      <c r="T21" s="89" t="s">
        <v>614</v>
      </c>
      <c r="U21" s="72">
        <v>42590</v>
      </c>
      <c r="V21" s="90">
        <f t="shared" si="0"/>
        <v>1267348.9224137932</v>
      </c>
      <c r="W21" s="90">
        <f t="shared" si="4"/>
        <v>1470124.75</v>
      </c>
      <c r="X21" s="89" t="s">
        <v>351</v>
      </c>
      <c r="Y21" s="89" t="s">
        <v>399</v>
      </c>
      <c r="Z21" s="89" t="s">
        <v>351</v>
      </c>
      <c r="AA21" s="89" t="s">
        <v>400</v>
      </c>
      <c r="AB21" s="89" t="str">
        <f t="shared" si="5"/>
        <v>INTRODUCCIÓN DE REDES DE DRENAJE SANITARIO (OBRAS POR COOPERACIÓN)</v>
      </c>
      <c r="AC21" s="73">
        <f t="shared" si="1"/>
        <v>588049.9</v>
      </c>
      <c r="AD21" s="72">
        <v>42591</v>
      </c>
      <c r="AE21" s="72">
        <v>42710</v>
      </c>
      <c r="AF21" s="17" t="s">
        <v>351</v>
      </c>
      <c r="AG21" s="89" t="s">
        <v>351</v>
      </c>
      <c r="AH21" s="89" t="s">
        <v>401</v>
      </c>
      <c r="AI21" s="89" t="str">
        <f t="shared" si="2"/>
        <v>Propios</v>
      </c>
      <c r="AJ21" s="89" t="s">
        <v>433</v>
      </c>
      <c r="AK21" s="89" t="s">
        <v>351</v>
      </c>
      <c r="AL21" s="89" t="s">
        <v>351</v>
      </c>
      <c r="AM21" s="89" t="s">
        <v>391</v>
      </c>
      <c r="AN21" s="89" t="s">
        <v>67</v>
      </c>
      <c r="AO21" s="89" t="s">
        <v>404</v>
      </c>
      <c r="AP21" s="89" t="s">
        <v>351</v>
      </c>
      <c r="AQ21" s="89" t="s">
        <v>351</v>
      </c>
      <c r="AR21" s="89" t="s">
        <v>351</v>
      </c>
      <c r="AS21" s="89" t="s">
        <v>351</v>
      </c>
      <c r="AT21" s="89" t="s">
        <v>351</v>
      </c>
      <c r="AU21" s="89" t="s">
        <v>351</v>
      </c>
      <c r="AV21" s="89" t="s">
        <v>351</v>
      </c>
      <c r="AW21" s="89" t="s">
        <v>351</v>
      </c>
    </row>
    <row r="22" spans="1:49" s="11" customFormat="1" ht="120" hidden="1" x14ac:dyDescent="0.2">
      <c r="A22" s="89" t="s">
        <v>540</v>
      </c>
      <c r="B22" s="89" t="s">
        <v>406</v>
      </c>
      <c r="C22" s="170">
        <v>2016</v>
      </c>
      <c r="D22" s="170" t="s">
        <v>460</v>
      </c>
      <c r="E22" s="170" t="s">
        <v>616</v>
      </c>
      <c r="F22" s="170" t="s">
        <v>396</v>
      </c>
      <c r="G22" s="171" t="s">
        <v>626</v>
      </c>
      <c r="H22" s="170" t="s">
        <v>617</v>
      </c>
      <c r="I22" s="89" t="s">
        <v>351</v>
      </c>
      <c r="J22" s="89" t="s">
        <v>351</v>
      </c>
      <c r="K22" s="89" t="s">
        <v>351</v>
      </c>
      <c r="L22" s="89" t="s">
        <v>470</v>
      </c>
      <c r="M22" s="89">
        <v>998589.39</v>
      </c>
      <c r="N22" s="89" t="s">
        <v>351</v>
      </c>
      <c r="O22" s="89" t="s">
        <v>351</v>
      </c>
      <c r="P22" s="89" t="s">
        <v>351</v>
      </c>
      <c r="Q22" s="89" t="str">
        <f t="shared" si="3"/>
        <v>SERVICIOS HIDRÁULICOS, CONSULTORÍA Y CONSTRUCCIONES, S.A. DE C.V.</v>
      </c>
      <c r="R22" s="89" t="s">
        <v>410</v>
      </c>
      <c r="S22" s="89" t="s">
        <v>410</v>
      </c>
      <c r="T22" s="89" t="s">
        <v>616</v>
      </c>
      <c r="U22" s="72">
        <v>42611</v>
      </c>
      <c r="V22" s="90">
        <f t="shared" si="0"/>
        <v>860852.92241379316</v>
      </c>
      <c r="W22" s="90">
        <f t="shared" si="4"/>
        <v>998589.39</v>
      </c>
      <c r="X22" s="89" t="s">
        <v>351</v>
      </c>
      <c r="Y22" s="89" t="s">
        <v>399</v>
      </c>
      <c r="Z22" s="89" t="s">
        <v>351</v>
      </c>
      <c r="AA22" s="89" t="s">
        <v>400</v>
      </c>
      <c r="AB22" s="89" t="str">
        <f t="shared" si="5"/>
        <v>OBRAS PARA INSTALACIÓN DE MACROMEDIDOR DE PLANTA SALIDA A PUEBLO NUEVO</v>
      </c>
      <c r="AC22" s="73">
        <f t="shared" si="1"/>
        <v>399435.75600000005</v>
      </c>
      <c r="AD22" s="72">
        <v>42620</v>
      </c>
      <c r="AE22" s="72">
        <v>42679</v>
      </c>
      <c r="AF22" s="17" t="s">
        <v>351</v>
      </c>
      <c r="AG22" s="89" t="s">
        <v>351</v>
      </c>
      <c r="AH22" s="89" t="s">
        <v>401</v>
      </c>
      <c r="AI22" s="89" t="str">
        <f t="shared" si="2"/>
        <v>Propios</v>
      </c>
      <c r="AJ22" s="89" t="s">
        <v>433</v>
      </c>
      <c r="AK22" s="89" t="s">
        <v>351</v>
      </c>
      <c r="AL22" s="89" t="s">
        <v>351</v>
      </c>
      <c r="AM22" s="89" t="s">
        <v>391</v>
      </c>
      <c r="AN22" s="89" t="s">
        <v>67</v>
      </c>
      <c r="AO22" s="89" t="s">
        <v>404</v>
      </c>
      <c r="AP22" s="89" t="s">
        <v>351</v>
      </c>
      <c r="AQ22" s="89" t="s">
        <v>351</v>
      </c>
      <c r="AR22" s="89" t="s">
        <v>351</v>
      </c>
      <c r="AS22" s="89" t="s">
        <v>351</v>
      </c>
      <c r="AT22" s="89" t="s">
        <v>351</v>
      </c>
      <c r="AU22" s="89" t="s">
        <v>351</v>
      </c>
      <c r="AV22" s="89" t="s">
        <v>351</v>
      </c>
      <c r="AW22" s="89" t="s">
        <v>351</v>
      </c>
    </row>
    <row r="23" spans="1:49" s="11" customFormat="1" ht="120" hidden="1" x14ac:dyDescent="0.2">
      <c r="A23" s="89" t="s">
        <v>540</v>
      </c>
      <c r="B23" s="89" t="s">
        <v>415</v>
      </c>
      <c r="C23" s="170">
        <v>2016</v>
      </c>
      <c r="D23" s="170" t="s">
        <v>460</v>
      </c>
      <c r="E23" s="170" t="s">
        <v>618</v>
      </c>
      <c r="F23" s="170" t="s">
        <v>396</v>
      </c>
      <c r="G23" s="171" t="s">
        <v>626</v>
      </c>
      <c r="H23" s="170" t="s">
        <v>619</v>
      </c>
      <c r="I23" s="89" t="s">
        <v>351</v>
      </c>
      <c r="J23" s="89" t="s">
        <v>351</v>
      </c>
      <c r="K23" s="89" t="s">
        <v>351</v>
      </c>
      <c r="L23" s="89" t="s">
        <v>536</v>
      </c>
      <c r="M23" s="89">
        <v>468052.82</v>
      </c>
      <c r="N23" s="89" t="s">
        <v>351</v>
      </c>
      <c r="O23" s="89" t="s">
        <v>351</v>
      </c>
      <c r="P23" s="89" t="s">
        <v>351</v>
      </c>
      <c r="Q23" s="89" t="s">
        <v>536</v>
      </c>
      <c r="R23" s="89" t="s">
        <v>410</v>
      </c>
      <c r="S23" s="89" t="s">
        <v>410</v>
      </c>
      <c r="T23" s="89" t="str">
        <f t="shared" ref="T23:T26" si="6">E23</f>
        <v>JAPAMI/SROP/2016-17</v>
      </c>
      <c r="U23" s="72">
        <v>42613</v>
      </c>
      <c r="V23" s="90">
        <f t="shared" si="0"/>
        <v>403493.81034482759</v>
      </c>
      <c r="W23" s="90">
        <f t="shared" si="4"/>
        <v>468052.82</v>
      </c>
      <c r="X23" s="89" t="s">
        <v>351</v>
      </c>
      <c r="Y23" s="89" t="s">
        <v>399</v>
      </c>
      <c r="Z23" s="89" t="s">
        <v>351</v>
      </c>
      <c r="AA23" s="89" t="s">
        <v>400</v>
      </c>
      <c r="AB23" s="89" t="str">
        <f t="shared" si="5"/>
        <v>PROYECTO EJECUTIVO DEL CÁRCAMO LA VIRGEN Y SU DESCARGA AL RÍO GUANAJUATO.</v>
      </c>
      <c r="AC23" s="73">
        <f t="shared" si="1"/>
        <v>187221.12800000003</v>
      </c>
      <c r="AD23" s="72">
        <v>42621</v>
      </c>
      <c r="AE23" s="72">
        <v>42710</v>
      </c>
      <c r="AF23" s="17" t="s">
        <v>351</v>
      </c>
      <c r="AG23" s="89" t="s">
        <v>351</v>
      </c>
      <c r="AH23" s="89" t="s">
        <v>401</v>
      </c>
      <c r="AI23" s="89" t="str">
        <f t="shared" si="2"/>
        <v>Propios</v>
      </c>
      <c r="AJ23" s="89" t="s">
        <v>433</v>
      </c>
      <c r="AK23" s="89" t="s">
        <v>351</v>
      </c>
      <c r="AL23" s="89" t="s">
        <v>351</v>
      </c>
      <c r="AM23" s="89" t="s">
        <v>391</v>
      </c>
      <c r="AN23" s="89" t="s">
        <v>67</v>
      </c>
      <c r="AO23" s="89" t="s">
        <v>404</v>
      </c>
      <c r="AP23" s="89" t="s">
        <v>351</v>
      </c>
      <c r="AQ23" s="89" t="s">
        <v>351</v>
      </c>
      <c r="AR23" s="89" t="s">
        <v>351</v>
      </c>
      <c r="AS23" s="89" t="s">
        <v>351</v>
      </c>
      <c r="AT23" s="89" t="s">
        <v>351</v>
      </c>
      <c r="AU23" s="89" t="s">
        <v>351</v>
      </c>
      <c r="AV23" s="89" t="s">
        <v>351</v>
      </c>
      <c r="AW23" s="89" t="s">
        <v>351</v>
      </c>
    </row>
    <row r="24" spans="1:49" s="11" customFormat="1" ht="120" hidden="1" x14ac:dyDescent="0.2">
      <c r="A24" s="89" t="s">
        <v>540</v>
      </c>
      <c r="B24" s="89" t="s">
        <v>415</v>
      </c>
      <c r="C24" s="170">
        <v>2016</v>
      </c>
      <c r="D24" s="170" t="s">
        <v>460</v>
      </c>
      <c r="E24" s="170" t="s">
        <v>620</v>
      </c>
      <c r="F24" s="170" t="s">
        <v>396</v>
      </c>
      <c r="G24" s="171" t="s">
        <v>626</v>
      </c>
      <c r="H24" s="170" t="s">
        <v>621</v>
      </c>
      <c r="I24" s="89" t="s">
        <v>439</v>
      </c>
      <c r="J24" s="89" t="s">
        <v>440</v>
      </c>
      <c r="K24" s="89" t="s">
        <v>441</v>
      </c>
      <c r="L24" s="89" t="s">
        <v>351</v>
      </c>
      <c r="M24" s="89">
        <v>58000</v>
      </c>
      <c r="N24" s="89" t="s">
        <v>351</v>
      </c>
      <c r="O24" s="89" t="s">
        <v>351</v>
      </c>
      <c r="P24" s="89" t="s">
        <v>351</v>
      </c>
      <c r="Q24" s="89" t="s">
        <v>442</v>
      </c>
      <c r="R24" s="89" t="s">
        <v>410</v>
      </c>
      <c r="S24" s="89" t="s">
        <v>410</v>
      </c>
      <c r="T24" s="89" t="str">
        <f t="shared" si="6"/>
        <v>JAPAMI/SROP/2016-18</v>
      </c>
      <c r="U24" s="72">
        <v>42608</v>
      </c>
      <c r="V24" s="90">
        <f t="shared" si="0"/>
        <v>50000</v>
      </c>
      <c r="W24" s="90">
        <f t="shared" si="4"/>
        <v>58000</v>
      </c>
      <c r="X24" s="89" t="s">
        <v>351</v>
      </c>
      <c r="Y24" s="89" t="s">
        <v>399</v>
      </c>
      <c r="Z24" s="89" t="s">
        <v>351</v>
      </c>
      <c r="AA24" s="89" t="s">
        <v>400</v>
      </c>
      <c r="AB24" s="89" t="str">
        <f t="shared" si="5"/>
        <v>SUPERVISIÓN EXTERNA PARA LA PERFORACIÓN DE POZO PROFUNDO EN LA COMUNIDAD DE SAN NICOLÁS TEMASCATÍO</v>
      </c>
      <c r="AC24" s="73" t="s">
        <v>351</v>
      </c>
      <c r="AD24" s="72">
        <v>42620</v>
      </c>
      <c r="AE24" s="72">
        <v>42769</v>
      </c>
      <c r="AF24" s="17" t="s">
        <v>351</v>
      </c>
      <c r="AG24" s="89" t="s">
        <v>351</v>
      </c>
      <c r="AH24" s="89" t="s">
        <v>401</v>
      </c>
      <c r="AI24" s="89" t="str">
        <f t="shared" si="2"/>
        <v>Propios</v>
      </c>
      <c r="AJ24" s="89" t="s">
        <v>433</v>
      </c>
      <c r="AK24" s="89" t="s">
        <v>351</v>
      </c>
      <c r="AL24" s="89" t="s">
        <v>351</v>
      </c>
      <c r="AM24" s="89" t="s">
        <v>391</v>
      </c>
      <c r="AN24" s="89" t="s">
        <v>67</v>
      </c>
      <c r="AO24" s="89" t="s">
        <v>404</v>
      </c>
      <c r="AP24" s="89" t="s">
        <v>351</v>
      </c>
      <c r="AQ24" s="89" t="s">
        <v>351</v>
      </c>
      <c r="AR24" s="89" t="s">
        <v>351</v>
      </c>
      <c r="AS24" s="89" t="s">
        <v>351</v>
      </c>
      <c r="AT24" s="89" t="s">
        <v>351</v>
      </c>
      <c r="AU24" s="89" t="s">
        <v>351</v>
      </c>
      <c r="AV24" s="89" t="s">
        <v>351</v>
      </c>
      <c r="AW24" s="89" t="s">
        <v>351</v>
      </c>
    </row>
    <row r="25" spans="1:49" s="11" customFormat="1" ht="120" hidden="1" x14ac:dyDescent="0.2">
      <c r="A25" s="89" t="s">
        <v>540</v>
      </c>
      <c r="B25" s="89" t="s">
        <v>415</v>
      </c>
      <c r="C25" s="170">
        <v>2016</v>
      </c>
      <c r="D25" s="170" t="s">
        <v>460</v>
      </c>
      <c r="E25" s="170" t="s">
        <v>622</v>
      </c>
      <c r="F25" s="170" t="s">
        <v>396</v>
      </c>
      <c r="G25" s="171" t="s">
        <v>626</v>
      </c>
      <c r="H25" s="170" t="s">
        <v>623</v>
      </c>
      <c r="I25" s="89" t="s">
        <v>351</v>
      </c>
      <c r="J25" s="89" t="s">
        <v>351</v>
      </c>
      <c r="K25" s="89" t="s">
        <v>351</v>
      </c>
      <c r="L25" s="89" t="s">
        <v>560</v>
      </c>
      <c r="M25" s="89">
        <v>28004.13</v>
      </c>
      <c r="N25" s="89" t="s">
        <v>351</v>
      </c>
      <c r="O25" s="89" t="s">
        <v>351</v>
      </c>
      <c r="P25" s="89" t="s">
        <v>351</v>
      </c>
      <c r="Q25" s="89" t="s">
        <v>560</v>
      </c>
      <c r="R25" s="89" t="s">
        <v>410</v>
      </c>
      <c r="S25" s="89" t="s">
        <v>410</v>
      </c>
      <c r="T25" s="89" t="str">
        <f t="shared" si="6"/>
        <v>JAPAMI/SROP/2016-19</v>
      </c>
      <c r="U25" s="72">
        <v>42613</v>
      </c>
      <c r="V25" s="90">
        <f t="shared" si="0"/>
        <v>24141.491379310348</v>
      </c>
      <c r="W25" s="90">
        <f t="shared" si="4"/>
        <v>28004.13</v>
      </c>
      <c r="X25" s="89" t="s">
        <v>351</v>
      </c>
      <c r="Y25" s="89" t="s">
        <v>399</v>
      </c>
      <c r="Z25" s="89" t="s">
        <v>351</v>
      </c>
      <c r="AA25" s="89" t="s">
        <v>400</v>
      </c>
      <c r="AB25" s="89" t="str">
        <f t="shared" si="5"/>
        <v>Estudio de subsuelo para tanque de regulación del sector 9 en la col. Tabachines.</v>
      </c>
      <c r="AC25" s="73" t="s">
        <v>351</v>
      </c>
      <c r="AD25" s="72">
        <v>42614</v>
      </c>
      <c r="AE25" s="72">
        <v>43738</v>
      </c>
      <c r="AF25" s="17" t="s">
        <v>351</v>
      </c>
      <c r="AG25" s="89" t="s">
        <v>351</v>
      </c>
      <c r="AH25" s="89" t="s">
        <v>401</v>
      </c>
      <c r="AI25" s="89" t="str">
        <f t="shared" si="2"/>
        <v>Propios</v>
      </c>
      <c r="AJ25" s="89" t="s">
        <v>433</v>
      </c>
      <c r="AK25" s="89" t="s">
        <v>351</v>
      </c>
      <c r="AL25" s="89" t="s">
        <v>351</v>
      </c>
      <c r="AM25" s="89" t="s">
        <v>391</v>
      </c>
      <c r="AN25" s="89" t="s">
        <v>67</v>
      </c>
      <c r="AO25" s="89" t="s">
        <v>404</v>
      </c>
      <c r="AP25" s="89" t="s">
        <v>351</v>
      </c>
      <c r="AQ25" s="89" t="s">
        <v>351</v>
      </c>
      <c r="AR25" s="89" t="s">
        <v>351</v>
      </c>
      <c r="AS25" s="89" t="s">
        <v>351</v>
      </c>
      <c r="AT25" s="89" t="s">
        <v>351</v>
      </c>
      <c r="AU25" s="89" t="s">
        <v>351</v>
      </c>
      <c r="AV25" s="89" t="s">
        <v>351</v>
      </c>
      <c r="AW25" s="89" t="s">
        <v>351</v>
      </c>
    </row>
    <row r="26" spans="1:49" ht="120" hidden="1" x14ac:dyDescent="0.2">
      <c r="A26" s="89" t="s">
        <v>540</v>
      </c>
      <c r="B26" s="89" t="s">
        <v>415</v>
      </c>
      <c r="C26" s="170">
        <v>2016</v>
      </c>
      <c r="D26" s="170" t="s">
        <v>460</v>
      </c>
      <c r="E26" s="170" t="s">
        <v>624</v>
      </c>
      <c r="F26" s="170" t="s">
        <v>396</v>
      </c>
      <c r="G26" s="171" t="s">
        <v>626</v>
      </c>
      <c r="H26" s="170" t="s">
        <v>625</v>
      </c>
      <c r="I26" s="89" t="s">
        <v>351</v>
      </c>
      <c r="J26" s="89" t="s">
        <v>351</v>
      </c>
      <c r="K26" s="89" t="s">
        <v>351</v>
      </c>
      <c r="L26" s="89" t="s">
        <v>560</v>
      </c>
      <c r="M26" s="89">
        <v>28004.13</v>
      </c>
      <c r="N26" s="89" t="s">
        <v>351</v>
      </c>
      <c r="O26" s="89" t="s">
        <v>351</v>
      </c>
      <c r="P26" s="89" t="s">
        <v>351</v>
      </c>
      <c r="Q26" s="89" t="s">
        <v>560</v>
      </c>
      <c r="R26" s="89" t="s">
        <v>410</v>
      </c>
      <c r="S26" s="89" t="s">
        <v>410</v>
      </c>
      <c r="T26" s="89" t="str">
        <f t="shared" si="6"/>
        <v>JAPAMI/SROP/2016-20</v>
      </c>
      <c r="U26" s="72">
        <v>42613</v>
      </c>
      <c r="V26" s="90">
        <f t="shared" si="0"/>
        <v>24141.491379310348</v>
      </c>
      <c r="W26" s="90">
        <f t="shared" si="4"/>
        <v>28004.13</v>
      </c>
      <c r="X26" s="89" t="s">
        <v>351</v>
      </c>
      <c r="Y26" s="89" t="s">
        <v>399</v>
      </c>
      <c r="Z26" s="89" t="s">
        <v>351</v>
      </c>
      <c r="AA26" s="89" t="s">
        <v>400</v>
      </c>
      <c r="AB26" s="89" t="str">
        <f t="shared" si="5"/>
        <v>Estudio de subsuelo para tanque de regulación del sector 9 en el Parque Irekua.</v>
      </c>
      <c r="AC26" s="73">
        <f t="shared" si="1"/>
        <v>11201.652000000002</v>
      </c>
      <c r="AD26" s="72">
        <v>42614</v>
      </c>
      <c r="AE26" s="72">
        <v>42643</v>
      </c>
      <c r="AF26" s="17" t="s">
        <v>351</v>
      </c>
      <c r="AG26" s="89" t="s">
        <v>351</v>
      </c>
      <c r="AH26" s="89" t="s">
        <v>401</v>
      </c>
      <c r="AI26" s="89" t="str">
        <f t="shared" si="2"/>
        <v>Propios</v>
      </c>
      <c r="AJ26" s="89" t="s">
        <v>433</v>
      </c>
      <c r="AK26" s="89" t="s">
        <v>351</v>
      </c>
      <c r="AL26" s="89" t="s">
        <v>351</v>
      </c>
      <c r="AM26" s="89" t="s">
        <v>391</v>
      </c>
      <c r="AN26" s="89" t="s">
        <v>67</v>
      </c>
      <c r="AO26" s="89" t="s">
        <v>404</v>
      </c>
      <c r="AP26" s="89" t="s">
        <v>351</v>
      </c>
      <c r="AQ26" s="89" t="s">
        <v>351</v>
      </c>
      <c r="AR26" s="89" t="s">
        <v>351</v>
      </c>
      <c r="AS26" s="89" t="s">
        <v>351</v>
      </c>
      <c r="AT26" s="89" t="s">
        <v>351</v>
      </c>
      <c r="AU26" s="89" t="s">
        <v>351</v>
      </c>
      <c r="AV26" s="89" t="s">
        <v>351</v>
      </c>
      <c r="AW26" s="89" t="s">
        <v>351</v>
      </c>
    </row>
    <row r="28" spans="1:49" s="54" customFormat="1" x14ac:dyDescent="0.2">
      <c r="A28" s="197" t="s">
        <v>347</v>
      </c>
      <c r="B28" s="197"/>
      <c r="C28" s="197"/>
      <c r="D28" s="197"/>
      <c r="E28" s="197"/>
      <c r="F28" s="55"/>
      <c r="G28" s="55"/>
      <c r="H28" s="56"/>
      <c r="L28" s="56"/>
      <c r="M28" s="56"/>
      <c r="N28" s="55"/>
      <c r="O28" s="55"/>
      <c r="P28" s="55"/>
      <c r="Q28" s="56"/>
      <c r="AC28" s="56"/>
      <c r="AD28" s="56"/>
    </row>
    <row r="29" spans="1:49" s="54" customFormat="1" x14ac:dyDescent="0.2">
      <c r="A29" s="57" t="s">
        <v>349</v>
      </c>
    </row>
    <row r="30" spans="1:49" s="54" customFormat="1" x14ac:dyDescent="0.2">
      <c r="A30" s="57" t="s">
        <v>350</v>
      </c>
    </row>
    <row r="31" spans="1:49" s="54" customFormat="1" x14ac:dyDescent="0.2">
      <c r="A31" s="58" t="s">
        <v>658</v>
      </c>
      <c r="B31" s="58"/>
      <c r="C31" s="58"/>
      <c r="D31" s="58"/>
      <c r="E31" s="58"/>
      <c r="F31" s="55"/>
      <c r="G31" s="55"/>
      <c r="H31" s="56"/>
      <c r="L31" s="56"/>
      <c r="M31" s="56"/>
      <c r="N31" s="55"/>
      <c r="O31" s="55"/>
      <c r="P31" s="55"/>
      <c r="Q31" s="56"/>
      <c r="AC31" s="56"/>
      <c r="AD31" s="56"/>
    </row>
    <row r="32" spans="1:49" x14ac:dyDescent="0.2">
      <c r="A32" s="53"/>
      <c r="B32" s="53"/>
      <c r="C32" s="53"/>
      <c r="D32" s="53"/>
      <c r="E32" s="53"/>
      <c r="F32" s="53"/>
      <c r="G32" s="53"/>
      <c r="AN32" s="9"/>
    </row>
  </sheetData>
  <autoFilter ref="A2:B26">
    <filterColumn colId="1">
      <filters>
        <filter val="ADQUISICIONES"/>
      </filters>
    </filterColumn>
  </autoFilter>
  <mergeCells count="57">
    <mergeCell ref="A28:E28"/>
    <mergeCell ref="AI3:AI5"/>
    <mergeCell ref="AD4:AD5"/>
    <mergeCell ref="AE4:AE5"/>
    <mergeCell ref="W3:W5"/>
    <mergeCell ref="X3:X5"/>
    <mergeCell ref="Y3:Y5"/>
    <mergeCell ref="Z3:Z5"/>
    <mergeCell ref="AA3:AA5"/>
    <mergeCell ref="AB3:AB5"/>
    <mergeCell ref="AC3:AC5"/>
    <mergeCell ref="AD3:AE3"/>
    <mergeCell ref="AF3:AF5"/>
    <mergeCell ref="AG3:AG5"/>
    <mergeCell ref="AH3:AH5"/>
    <mergeCell ref="T3:T5"/>
    <mergeCell ref="AW3:AW5"/>
    <mergeCell ref="AR3:AR5"/>
    <mergeCell ref="AJ4:AJ5"/>
    <mergeCell ref="AK4:AK5"/>
    <mergeCell ref="AL4:AL5"/>
    <mergeCell ref="AM4:AM5"/>
    <mergeCell ref="AJ3:AM3"/>
    <mergeCell ref="AN3:AN5"/>
    <mergeCell ref="AO3:AO5"/>
    <mergeCell ref="AP3:AP5"/>
    <mergeCell ref="AQ3:AQ5"/>
    <mergeCell ref="AS3:AS5"/>
    <mergeCell ref="AT3:AT5"/>
    <mergeCell ref="AU3:AU5"/>
    <mergeCell ref="AV3:AV5"/>
    <mergeCell ref="G3:G5"/>
    <mergeCell ref="H3:H5"/>
    <mergeCell ref="I3:Q3"/>
    <mergeCell ref="R3:R5"/>
    <mergeCell ref="S3:S5"/>
    <mergeCell ref="I4:K4"/>
    <mergeCell ref="L4:L5"/>
    <mergeCell ref="M4:M5"/>
    <mergeCell ref="N4:P4"/>
    <mergeCell ref="Q4:Q5"/>
    <mergeCell ref="F3:F5"/>
    <mergeCell ref="U3:U5"/>
    <mergeCell ref="A1:BK1"/>
    <mergeCell ref="A2:A5"/>
    <mergeCell ref="B2:B5"/>
    <mergeCell ref="C2:H2"/>
    <mergeCell ref="I2:Q2"/>
    <mergeCell ref="R2:W2"/>
    <mergeCell ref="X2:AC2"/>
    <mergeCell ref="AD2:AI2"/>
    <mergeCell ref="AJ2:AM2"/>
    <mergeCell ref="AN2:AW2"/>
    <mergeCell ref="V3:V5"/>
    <mergeCell ref="C3:C5"/>
    <mergeCell ref="D3:D5"/>
    <mergeCell ref="E3:E5"/>
  </mergeCells>
  <hyperlinks>
    <hyperlink ref="AF7" r:id="rId1"/>
    <hyperlink ref="AF9" r:id="rId2"/>
    <hyperlink ref="AF8" r:id="rId3"/>
    <hyperlink ref="AF10" r:id="rId4"/>
    <hyperlink ref="AF11" r:id="rId5"/>
    <hyperlink ref="AF12" r:id="rId6"/>
    <hyperlink ref="AF13" r:id="rId7"/>
    <hyperlink ref="AF14" r:id="rId8"/>
    <hyperlink ref="G6" r:id="rId9"/>
    <hyperlink ref="G15" r:id="rId10"/>
    <hyperlink ref="G16" r:id="rId11"/>
    <hyperlink ref="G17" r:id="rId12"/>
    <hyperlink ref="G18" r:id="rId13"/>
    <hyperlink ref="G19" r:id="rId14"/>
    <hyperlink ref="G20" r:id="rId15"/>
    <hyperlink ref="G21" r:id="rId16"/>
    <hyperlink ref="G22" r:id="rId17"/>
    <hyperlink ref="G23" r:id="rId18"/>
    <hyperlink ref="G24" r:id="rId19"/>
    <hyperlink ref="G25" r:id="rId20"/>
    <hyperlink ref="G26" r:id="rId21"/>
  </hyperlinks>
  <pageMargins left="0.25" right="0.25" top="0.75" bottom="0.75" header="0.3" footer="0.3"/>
  <pageSetup scale="75" fitToHeight="0" orientation="landscape" r:id="rId22"/>
  <drawing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3"/>
  <sheetViews>
    <sheetView zoomScale="80" zoomScaleNormal="80" workbookViewId="0">
      <selection activeCell="A2" sqref="A2:B5"/>
    </sheetView>
  </sheetViews>
  <sheetFormatPr baseColWidth="10" defaultRowHeight="11.25" x14ac:dyDescent="0.2"/>
  <cols>
    <col min="1" max="1" width="20" style="1" customWidth="1"/>
    <col min="2" max="2" width="25.28515625" style="1" customWidth="1"/>
    <col min="3" max="3" width="13.140625" style="1" customWidth="1"/>
    <col min="4" max="4" width="18.7109375" style="1" customWidth="1"/>
    <col min="5" max="5" width="26" style="1" customWidth="1"/>
    <col min="6" max="6" width="41.7109375" style="1" customWidth="1"/>
    <col min="7" max="7" width="20.42578125" style="1" customWidth="1"/>
    <col min="8" max="8" width="18.5703125" style="1" customWidth="1"/>
    <col min="9" max="9" width="21.5703125" style="1" customWidth="1"/>
    <col min="10" max="10" width="17.85546875" style="1" customWidth="1"/>
    <col min="11" max="11" width="22.7109375" style="1" customWidth="1"/>
    <col min="12" max="12" width="13" style="1" customWidth="1"/>
    <col min="13" max="13" width="16.5703125" style="1" customWidth="1"/>
    <col min="14" max="14" width="15.42578125" style="1" customWidth="1"/>
    <col min="15" max="15" width="11.42578125" style="1"/>
    <col min="16" max="16" width="27.85546875" style="1" customWidth="1"/>
    <col min="17" max="17" width="20.140625" style="1" customWidth="1"/>
    <col min="18" max="18" width="21.42578125" style="1" customWidth="1"/>
    <col min="19" max="19" width="21.5703125" style="1" customWidth="1"/>
    <col min="20" max="20" width="27" style="1" customWidth="1"/>
    <col min="21" max="21" width="19.42578125" style="1" customWidth="1"/>
    <col min="22" max="25" width="11.42578125" style="1"/>
    <col min="26" max="26" width="15.140625" style="1" customWidth="1"/>
    <col min="27" max="27" width="20.7109375" style="1" customWidth="1"/>
    <col min="28" max="28" width="25" style="1" customWidth="1"/>
    <col min="29" max="29" width="32.85546875" style="1" customWidth="1"/>
    <col min="30" max="30" width="19.140625" style="1" customWidth="1"/>
    <col min="31" max="31" width="19" style="1" customWidth="1"/>
    <col min="32" max="32" width="11.42578125" style="1"/>
    <col min="33" max="33" width="14.140625" style="1" customWidth="1"/>
    <col min="34" max="34" width="16.140625" style="1" customWidth="1"/>
    <col min="35" max="35" width="22.5703125" style="1" customWidth="1"/>
    <col min="36" max="37" width="11.42578125" style="1"/>
    <col min="38" max="38" width="31.5703125" style="1" customWidth="1"/>
    <col min="39" max="39" width="17.140625" style="1" customWidth="1"/>
    <col min="40" max="40" width="11.42578125" style="1"/>
    <col min="41" max="41" width="14" style="1" customWidth="1"/>
    <col min="42" max="42" width="14.5703125" style="1" customWidth="1"/>
    <col min="43" max="43" width="26.42578125" style="1" customWidth="1"/>
    <col min="44" max="44" width="29.5703125" style="1" customWidth="1"/>
    <col min="45" max="45" width="26.85546875" style="1" customWidth="1"/>
    <col min="46" max="46" width="11.42578125" style="1"/>
    <col min="47" max="47" width="25.42578125" style="1" customWidth="1"/>
    <col min="48" max="48" width="36.42578125" style="1" customWidth="1"/>
    <col min="49" max="49" width="11.42578125" style="1"/>
    <col min="50" max="51" width="11.42578125" style="34"/>
    <col min="52" max="52" width="18.140625" style="34" customWidth="1"/>
    <col min="53" max="53" width="40" style="34" customWidth="1"/>
    <col min="54" max="54" width="25.5703125" style="34" customWidth="1"/>
    <col min="55" max="55" width="26.7109375" style="34" customWidth="1"/>
    <col min="56" max="56" width="15.7109375" style="34" customWidth="1"/>
    <col min="57" max="57" width="20.85546875" style="34" customWidth="1"/>
    <col min="58" max="58" width="22" style="34" customWidth="1"/>
    <col min="59" max="59" width="29.7109375" style="34" customWidth="1"/>
    <col min="60" max="60" width="22.140625" style="34" customWidth="1"/>
    <col min="61" max="61" width="24" style="34" customWidth="1"/>
    <col min="62" max="62" width="22.140625" style="34" customWidth="1"/>
    <col min="63" max="63" width="11.42578125" style="34"/>
    <col min="64" max="16384" width="11.42578125" style="1"/>
  </cols>
  <sheetData>
    <row r="1" spans="1:63" ht="87.75" customHeight="1" x14ac:dyDescent="0.2">
      <c r="A1" s="267"/>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117"/>
      <c r="AY1" s="117"/>
      <c r="AZ1" s="117"/>
      <c r="BA1" s="117"/>
      <c r="BB1" s="117"/>
      <c r="BC1" s="117"/>
      <c r="BD1" s="117"/>
      <c r="BE1" s="117"/>
      <c r="BF1" s="117"/>
      <c r="BG1" s="117"/>
      <c r="BH1" s="117"/>
      <c r="BI1" s="117"/>
      <c r="BJ1" s="117"/>
      <c r="BK1" s="117"/>
    </row>
    <row r="2" spans="1:63" s="2" customFormat="1" x14ac:dyDescent="0.2">
      <c r="A2" s="200" t="s">
        <v>25</v>
      </c>
      <c r="B2" s="200" t="s">
        <v>26</v>
      </c>
      <c r="C2" s="200" t="s">
        <v>27</v>
      </c>
      <c r="D2" s="200"/>
      <c r="E2" s="200"/>
      <c r="F2" s="200"/>
      <c r="G2" s="200"/>
      <c r="H2" s="200"/>
      <c r="I2" s="200" t="s">
        <v>27</v>
      </c>
      <c r="J2" s="200"/>
      <c r="K2" s="200"/>
      <c r="L2" s="200"/>
      <c r="M2" s="200"/>
      <c r="N2" s="200"/>
      <c r="O2" s="200"/>
      <c r="P2" s="200"/>
      <c r="Q2" s="200"/>
      <c r="R2" s="200" t="s">
        <v>37</v>
      </c>
      <c r="S2" s="200"/>
      <c r="T2" s="200"/>
      <c r="U2" s="200"/>
      <c r="V2" s="200"/>
      <c r="W2" s="200"/>
      <c r="X2" s="200" t="s">
        <v>37</v>
      </c>
      <c r="Y2" s="200"/>
      <c r="Z2" s="200"/>
      <c r="AA2" s="200"/>
      <c r="AB2" s="200"/>
      <c r="AC2" s="200"/>
      <c r="AD2" s="200" t="s">
        <v>27</v>
      </c>
      <c r="AE2" s="200"/>
      <c r="AF2" s="200"/>
      <c r="AG2" s="200"/>
      <c r="AH2" s="200"/>
      <c r="AI2" s="200"/>
      <c r="AJ2" s="200" t="s">
        <v>27</v>
      </c>
      <c r="AK2" s="200"/>
      <c r="AL2" s="200"/>
      <c r="AM2" s="200"/>
      <c r="AN2" s="200" t="s">
        <v>27</v>
      </c>
      <c r="AO2" s="200"/>
      <c r="AP2" s="200"/>
      <c r="AQ2" s="200"/>
      <c r="AR2" s="200"/>
      <c r="AS2" s="200"/>
      <c r="AT2" s="200"/>
      <c r="AU2" s="200"/>
      <c r="AV2" s="200"/>
      <c r="AW2" s="200"/>
      <c r="AX2" s="108"/>
      <c r="AY2" s="108"/>
      <c r="AZ2" s="108"/>
      <c r="BA2" s="108"/>
      <c r="BB2" s="108"/>
      <c r="BC2" s="108"/>
      <c r="BD2" s="108"/>
      <c r="BE2" s="108"/>
      <c r="BF2" s="108"/>
      <c r="BG2" s="108"/>
      <c r="BH2" s="108"/>
      <c r="BI2" s="108"/>
      <c r="BJ2" s="108"/>
      <c r="BK2" s="108"/>
    </row>
    <row r="3" spans="1:63" s="2" customFormat="1" x14ac:dyDescent="0.2">
      <c r="A3" s="200"/>
      <c r="B3" s="200"/>
      <c r="C3" s="200" t="s">
        <v>0</v>
      </c>
      <c r="D3" s="200" t="s">
        <v>3</v>
      </c>
      <c r="E3" s="200" t="s">
        <v>28</v>
      </c>
      <c r="F3" s="200" t="s">
        <v>29</v>
      </c>
      <c r="G3" s="200" t="s">
        <v>30</v>
      </c>
      <c r="H3" s="200" t="s">
        <v>31</v>
      </c>
      <c r="I3" s="200" t="s">
        <v>32</v>
      </c>
      <c r="J3" s="200"/>
      <c r="K3" s="200"/>
      <c r="L3" s="200"/>
      <c r="M3" s="200"/>
      <c r="N3" s="200"/>
      <c r="O3" s="200"/>
      <c r="P3" s="200"/>
      <c r="Q3" s="200"/>
      <c r="R3" s="200" t="s">
        <v>38</v>
      </c>
      <c r="S3" s="200" t="s">
        <v>5</v>
      </c>
      <c r="T3" s="200" t="s">
        <v>6</v>
      </c>
      <c r="U3" s="200" t="s">
        <v>7</v>
      </c>
      <c r="V3" s="200" t="s">
        <v>39</v>
      </c>
      <c r="W3" s="200" t="s">
        <v>40</v>
      </c>
      <c r="X3" s="200" t="s">
        <v>8</v>
      </c>
      <c r="Y3" s="200" t="s">
        <v>9</v>
      </c>
      <c r="Z3" s="200" t="s">
        <v>41</v>
      </c>
      <c r="AA3" s="200" t="s">
        <v>42</v>
      </c>
      <c r="AB3" s="200" t="s">
        <v>10</v>
      </c>
      <c r="AC3" s="200" t="s">
        <v>346</v>
      </c>
      <c r="AD3" s="200" t="s">
        <v>11</v>
      </c>
      <c r="AE3" s="200"/>
      <c r="AF3" s="200" t="s">
        <v>12</v>
      </c>
      <c r="AG3" s="200" t="s">
        <v>44</v>
      </c>
      <c r="AH3" s="200" t="s">
        <v>45</v>
      </c>
      <c r="AI3" s="200" t="s">
        <v>46</v>
      </c>
      <c r="AJ3" s="200" t="s">
        <v>13</v>
      </c>
      <c r="AK3" s="200"/>
      <c r="AL3" s="200"/>
      <c r="AM3" s="200"/>
      <c r="AN3" s="200" t="s">
        <v>49</v>
      </c>
      <c r="AO3" s="200" t="s">
        <v>18</v>
      </c>
      <c r="AP3" s="200" t="s">
        <v>19</v>
      </c>
      <c r="AQ3" s="200" t="s">
        <v>50</v>
      </c>
      <c r="AR3" s="200" t="s">
        <v>20</v>
      </c>
      <c r="AS3" s="200" t="s">
        <v>51</v>
      </c>
      <c r="AT3" s="200" t="s">
        <v>21</v>
      </c>
      <c r="AU3" s="200" t="s">
        <v>22</v>
      </c>
      <c r="AV3" s="200" t="s">
        <v>23</v>
      </c>
      <c r="AW3" s="200" t="s">
        <v>24</v>
      </c>
      <c r="AX3" s="108"/>
      <c r="AY3" s="108"/>
      <c r="AZ3" s="108"/>
      <c r="BA3" s="108"/>
      <c r="BB3" s="108"/>
      <c r="BC3" s="108"/>
      <c r="BD3" s="108"/>
      <c r="BE3" s="108"/>
      <c r="BF3" s="108"/>
      <c r="BG3" s="108"/>
      <c r="BH3" s="108"/>
      <c r="BI3" s="108"/>
      <c r="BJ3" s="108"/>
      <c r="BK3" s="108"/>
    </row>
    <row r="4" spans="1:63" s="2" customFormat="1" x14ac:dyDescent="0.2">
      <c r="A4" s="200"/>
      <c r="B4" s="200"/>
      <c r="C4" s="200"/>
      <c r="D4" s="200"/>
      <c r="E4" s="200"/>
      <c r="F4" s="200"/>
      <c r="G4" s="200"/>
      <c r="H4" s="200"/>
      <c r="I4" s="200" t="s">
        <v>33</v>
      </c>
      <c r="J4" s="200"/>
      <c r="K4" s="200"/>
      <c r="L4" s="200" t="s">
        <v>34</v>
      </c>
      <c r="M4" s="200" t="s">
        <v>35</v>
      </c>
      <c r="N4" s="200" t="s">
        <v>36</v>
      </c>
      <c r="O4" s="200"/>
      <c r="P4" s="200"/>
      <c r="Q4" s="200" t="s">
        <v>34</v>
      </c>
      <c r="R4" s="200"/>
      <c r="S4" s="200"/>
      <c r="T4" s="200"/>
      <c r="U4" s="200"/>
      <c r="V4" s="200"/>
      <c r="W4" s="200"/>
      <c r="X4" s="200"/>
      <c r="Y4" s="200"/>
      <c r="Z4" s="200"/>
      <c r="AA4" s="200"/>
      <c r="AB4" s="200"/>
      <c r="AC4" s="200"/>
      <c r="AD4" s="200" t="s">
        <v>47</v>
      </c>
      <c r="AE4" s="200" t="s">
        <v>48</v>
      </c>
      <c r="AF4" s="200"/>
      <c r="AG4" s="200"/>
      <c r="AH4" s="200"/>
      <c r="AI4" s="200"/>
      <c r="AJ4" s="200" t="s">
        <v>14</v>
      </c>
      <c r="AK4" s="200" t="s">
        <v>15</v>
      </c>
      <c r="AL4" s="200" t="s">
        <v>16</v>
      </c>
      <c r="AM4" s="200" t="s">
        <v>17</v>
      </c>
      <c r="AN4" s="200"/>
      <c r="AO4" s="200"/>
      <c r="AP4" s="200"/>
      <c r="AQ4" s="200"/>
      <c r="AR4" s="200"/>
      <c r="AS4" s="200"/>
      <c r="AT4" s="200"/>
      <c r="AU4" s="200"/>
      <c r="AV4" s="200"/>
      <c r="AW4" s="200"/>
      <c r="AX4" s="108"/>
      <c r="AY4" s="108"/>
      <c r="AZ4" s="108"/>
      <c r="BA4" s="108"/>
      <c r="BB4" s="108"/>
      <c r="BC4" s="108"/>
      <c r="BD4" s="108"/>
      <c r="BE4" s="108"/>
      <c r="BF4" s="108"/>
      <c r="BG4" s="108"/>
      <c r="BH4" s="108"/>
      <c r="BI4" s="108"/>
      <c r="BJ4" s="108"/>
      <c r="BK4" s="108"/>
    </row>
    <row r="5" spans="1:63" s="2" customFormat="1" x14ac:dyDescent="0.2">
      <c r="A5" s="200"/>
      <c r="B5" s="200"/>
      <c r="C5" s="200"/>
      <c r="D5" s="200"/>
      <c r="E5" s="200"/>
      <c r="F5" s="200"/>
      <c r="G5" s="200"/>
      <c r="H5" s="200"/>
      <c r="I5" s="97" t="s">
        <v>4</v>
      </c>
      <c r="J5" s="97" t="s">
        <v>1</v>
      </c>
      <c r="K5" s="97" t="s">
        <v>2</v>
      </c>
      <c r="L5" s="200"/>
      <c r="M5" s="200"/>
      <c r="N5" s="97" t="s">
        <v>4</v>
      </c>
      <c r="O5" s="97" t="s">
        <v>1</v>
      </c>
      <c r="P5" s="97" t="s">
        <v>2</v>
      </c>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108"/>
      <c r="AY5" s="108"/>
      <c r="AZ5" s="108"/>
      <c r="BA5" s="108"/>
      <c r="BB5" s="108"/>
      <c r="BC5" s="108"/>
      <c r="BD5" s="108"/>
      <c r="BE5" s="108"/>
      <c r="BF5" s="108"/>
      <c r="BG5" s="108"/>
      <c r="BH5" s="108"/>
      <c r="BI5" s="108"/>
      <c r="BJ5" s="108"/>
      <c r="BK5" s="108"/>
    </row>
    <row r="6" spans="1:63" s="11" customFormat="1" ht="15" x14ac:dyDescent="0.25">
      <c r="A6" s="254" t="s">
        <v>352</v>
      </c>
      <c r="B6" s="254" t="s">
        <v>130</v>
      </c>
      <c r="C6" s="254">
        <v>2016</v>
      </c>
      <c r="D6" s="254" t="s">
        <v>628</v>
      </c>
      <c r="E6" s="254" t="s">
        <v>629</v>
      </c>
      <c r="F6" s="239" t="s">
        <v>630</v>
      </c>
      <c r="G6" s="239" t="s">
        <v>351</v>
      </c>
      <c r="H6" s="239" t="s">
        <v>631</v>
      </c>
      <c r="I6" s="98" t="s">
        <v>120</v>
      </c>
      <c r="J6" s="98" t="s">
        <v>632</v>
      </c>
      <c r="K6" s="98" t="s">
        <v>633</v>
      </c>
      <c r="L6" s="97" t="s">
        <v>56</v>
      </c>
      <c r="M6" s="71">
        <v>315766.44</v>
      </c>
      <c r="N6" s="254" t="s">
        <v>56</v>
      </c>
      <c r="O6" s="254" t="s">
        <v>56</v>
      </c>
      <c r="P6" s="254" t="s">
        <v>56</v>
      </c>
      <c r="Q6" s="254" t="s">
        <v>634</v>
      </c>
      <c r="R6" s="239" t="s">
        <v>246</v>
      </c>
      <c r="S6" s="239" t="s">
        <v>635</v>
      </c>
      <c r="T6" s="254" t="s">
        <v>629</v>
      </c>
      <c r="U6" s="271">
        <v>42726</v>
      </c>
      <c r="V6" s="275">
        <v>193303.86</v>
      </c>
      <c r="W6" s="275">
        <v>224232.48</v>
      </c>
      <c r="X6" s="254" t="s">
        <v>56</v>
      </c>
      <c r="Y6" s="239" t="s">
        <v>168</v>
      </c>
      <c r="Z6" s="254" t="s">
        <v>56</v>
      </c>
      <c r="AA6" s="239" t="s">
        <v>138</v>
      </c>
      <c r="AB6" s="239" t="s">
        <v>636</v>
      </c>
      <c r="AC6" s="248">
        <v>19330.39</v>
      </c>
      <c r="AD6" s="271">
        <v>42726</v>
      </c>
      <c r="AE6" s="271">
        <v>42770</v>
      </c>
      <c r="AF6" s="273" t="s">
        <v>637</v>
      </c>
      <c r="AG6" s="239" t="s">
        <v>56</v>
      </c>
      <c r="AH6" s="239" t="s">
        <v>139</v>
      </c>
      <c r="AI6" s="239" t="s">
        <v>139</v>
      </c>
      <c r="AJ6" s="254" t="s">
        <v>56</v>
      </c>
      <c r="AK6" s="254" t="s">
        <v>56</v>
      </c>
      <c r="AL6" s="254" t="s">
        <v>56</v>
      </c>
      <c r="AM6" s="254" t="s">
        <v>56</v>
      </c>
      <c r="AN6" s="254" t="s">
        <v>67</v>
      </c>
      <c r="AO6" s="239" t="s">
        <v>56</v>
      </c>
      <c r="AP6" s="239" t="s">
        <v>56</v>
      </c>
      <c r="AQ6" s="239" t="s">
        <v>56</v>
      </c>
      <c r="AR6" s="239" t="s">
        <v>56</v>
      </c>
      <c r="AS6" s="239" t="s">
        <v>635</v>
      </c>
      <c r="AT6" s="239" t="s">
        <v>56</v>
      </c>
      <c r="AU6" s="239" t="s">
        <v>56</v>
      </c>
      <c r="AV6" s="239" t="s">
        <v>56</v>
      </c>
      <c r="AW6" s="210" t="s">
        <v>638</v>
      </c>
      <c r="AX6" s="118"/>
      <c r="AY6" s="118"/>
      <c r="AZ6" s="118"/>
      <c r="BA6" s="118"/>
      <c r="BB6" s="118"/>
      <c r="BC6" s="118"/>
      <c r="BD6" s="119"/>
      <c r="BE6" s="119"/>
      <c r="BF6" s="119"/>
      <c r="BG6" s="119"/>
      <c r="BH6" s="119"/>
      <c r="BI6" s="119"/>
      <c r="BJ6" s="119"/>
      <c r="BK6" s="119"/>
    </row>
    <row r="7" spans="1:63" s="11" customFormat="1" ht="22.5" x14ac:dyDescent="0.25">
      <c r="A7" s="255"/>
      <c r="B7" s="255"/>
      <c r="C7" s="255"/>
      <c r="D7" s="255"/>
      <c r="E7" s="255"/>
      <c r="F7" s="240"/>
      <c r="G7" s="240"/>
      <c r="H7" s="240"/>
      <c r="I7" s="254" t="s">
        <v>56</v>
      </c>
      <c r="J7" s="254" t="s">
        <v>56</v>
      </c>
      <c r="K7" s="239" t="s">
        <v>56</v>
      </c>
      <c r="L7" s="97" t="s">
        <v>634</v>
      </c>
      <c r="M7" s="71">
        <v>224232.48</v>
      </c>
      <c r="N7" s="255"/>
      <c r="O7" s="255"/>
      <c r="P7" s="255"/>
      <c r="Q7" s="255"/>
      <c r="R7" s="240"/>
      <c r="S7" s="240"/>
      <c r="T7" s="255"/>
      <c r="U7" s="282"/>
      <c r="V7" s="284"/>
      <c r="W7" s="284"/>
      <c r="X7" s="255"/>
      <c r="Y7" s="240"/>
      <c r="Z7" s="255"/>
      <c r="AA7" s="240"/>
      <c r="AB7" s="240"/>
      <c r="AC7" s="249"/>
      <c r="AD7" s="282"/>
      <c r="AE7" s="282"/>
      <c r="AF7" s="277"/>
      <c r="AG7" s="240"/>
      <c r="AH7" s="240"/>
      <c r="AI7" s="240"/>
      <c r="AJ7" s="255"/>
      <c r="AK7" s="255"/>
      <c r="AL7" s="255"/>
      <c r="AM7" s="255"/>
      <c r="AN7" s="255"/>
      <c r="AO7" s="240"/>
      <c r="AP7" s="240"/>
      <c r="AQ7" s="240"/>
      <c r="AR7" s="240"/>
      <c r="AS7" s="240"/>
      <c r="AT7" s="240"/>
      <c r="AU7" s="240"/>
      <c r="AV7" s="240"/>
      <c r="AW7" s="211"/>
      <c r="AX7" s="118"/>
      <c r="AY7" s="118"/>
      <c r="AZ7" s="118"/>
      <c r="BA7" s="118"/>
      <c r="BB7" s="118"/>
      <c r="BC7" s="118"/>
      <c r="BD7" s="119"/>
      <c r="BE7" s="119"/>
      <c r="BF7" s="119"/>
      <c r="BG7" s="119"/>
      <c r="BH7" s="119"/>
      <c r="BI7" s="119"/>
      <c r="BJ7" s="119"/>
      <c r="BK7" s="119"/>
    </row>
    <row r="8" spans="1:63" s="11" customFormat="1" ht="22.5" x14ac:dyDescent="0.25">
      <c r="A8" s="255"/>
      <c r="B8" s="255"/>
      <c r="C8" s="255"/>
      <c r="D8" s="255"/>
      <c r="E8" s="255"/>
      <c r="F8" s="240"/>
      <c r="G8" s="240"/>
      <c r="H8" s="240"/>
      <c r="I8" s="255"/>
      <c r="J8" s="255"/>
      <c r="K8" s="240"/>
      <c r="L8" s="97" t="s">
        <v>639</v>
      </c>
      <c r="M8" s="71">
        <v>362103.54</v>
      </c>
      <c r="N8" s="255"/>
      <c r="O8" s="255"/>
      <c r="P8" s="255"/>
      <c r="Q8" s="255"/>
      <c r="R8" s="240"/>
      <c r="S8" s="240"/>
      <c r="T8" s="255"/>
      <c r="U8" s="282"/>
      <c r="V8" s="284"/>
      <c r="W8" s="284"/>
      <c r="X8" s="255"/>
      <c r="Y8" s="240"/>
      <c r="Z8" s="255"/>
      <c r="AA8" s="240"/>
      <c r="AB8" s="240"/>
      <c r="AC8" s="249"/>
      <c r="AD8" s="282"/>
      <c r="AE8" s="282"/>
      <c r="AF8" s="277"/>
      <c r="AG8" s="240"/>
      <c r="AH8" s="240"/>
      <c r="AI8" s="240"/>
      <c r="AJ8" s="255"/>
      <c r="AK8" s="255"/>
      <c r="AL8" s="255"/>
      <c r="AM8" s="255"/>
      <c r="AN8" s="255"/>
      <c r="AO8" s="240"/>
      <c r="AP8" s="240"/>
      <c r="AQ8" s="240"/>
      <c r="AR8" s="240"/>
      <c r="AS8" s="240"/>
      <c r="AT8" s="240"/>
      <c r="AU8" s="240"/>
      <c r="AV8" s="240"/>
      <c r="AW8" s="211"/>
      <c r="AX8" s="118"/>
      <c r="AY8" s="118"/>
      <c r="AZ8" s="118"/>
      <c r="BA8" s="118"/>
      <c r="BB8" s="118"/>
      <c r="BC8" s="118"/>
      <c r="BD8" s="119"/>
      <c r="BE8" s="119"/>
      <c r="BF8" s="119"/>
      <c r="BG8" s="119"/>
      <c r="BH8" s="119"/>
      <c r="BI8" s="119"/>
      <c r="BJ8" s="119"/>
      <c r="BK8" s="119"/>
    </row>
    <row r="9" spans="1:63" s="11" customFormat="1" ht="33.75" x14ac:dyDescent="0.25">
      <c r="A9" s="256"/>
      <c r="B9" s="256"/>
      <c r="C9" s="256"/>
      <c r="D9" s="256"/>
      <c r="E9" s="256"/>
      <c r="F9" s="241"/>
      <c r="G9" s="241"/>
      <c r="H9" s="241"/>
      <c r="I9" s="256"/>
      <c r="J9" s="256"/>
      <c r="K9" s="241"/>
      <c r="L9" s="97" t="s">
        <v>640</v>
      </c>
      <c r="M9" s="71">
        <v>297175.37</v>
      </c>
      <c r="N9" s="256"/>
      <c r="O9" s="256"/>
      <c r="P9" s="256"/>
      <c r="Q9" s="256"/>
      <c r="R9" s="241"/>
      <c r="S9" s="241"/>
      <c r="T9" s="256"/>
      <c r="U9" s="283"/>
      <c r="V9" s="285"/>
      <c r="W9" s="285"/>
      <c r="X9" s="256"/>
      <c r="Y9" s="241"/>
      <c r="Z9" s="256"/>
      <c r="AA9" s="241"/>
      <c r="AB9" s="241"/>
      <c r="AC9" s="250"/>
      <c r="AD9" s="283"/>
      <c r="AE9" s="283"/>
      <c r="AF9" s="278"/>
      <c r="AG9" s="241"/>
      <c r="AH9" s="241"/>
      <c r="AI9" s="241"/>
      <c r="AJ9" s="256"/>
      <c r="AK9" s="256"/>
      <c r="AL9" s="256"/>
      <c r="AM9" s="256"/>
      <c r="AN9" s="256"/>
      <c r="AO9" s="241"/>
      <c r="AP9" s="241"/>
      <c r="AQ9" s="241"/>
      <c r="AR9" s="241"/>
      <c r="AS9" s="241"/>
      <c r="AT9" s="241"/>
      <c r="AU9" s="241"/>
      <c r="AV9" s="241"/>
      <c r="AW9" s="212"/>
      <c r="AX9" s="118"/>
      <c r="AY9" s="118"/>
      <c r="AZ9" s="118"/>
      <c r="BA9" s="118"/>
      <c r="BB9" s="118"/>
      <c r="BC9" s="118"/>
      <c r="BD9" s="119"/>
      <c r="BE9" s="119"/>
      <c r="BF9" s="119"/>
      <c r="BG9" s="119"/>
      <c r="BH9" s="119"/>
      <c r="BI9" s="119"/>
      <c r="BJ9" s="119"/>
      <c r="BK9" s="119"/>
    </row>
    <row r="10" spans="1:63" s="11" customFormat="1" ht="15" x14ac:dyDescent="0.25">
      <c r="A10" s="254" t="s">
        <v>352</v>
      </c>
      <c r="B10" s="254" t="s">
        <v>130</v>
      </c>
      <c r="C10" s="254">
        <v>2016</v>
      </c>
      <c r="D10" s="254" t="s">
        <v>628</v>
      </c>
      <c r="E10" s="254" t="s">
        <v>641</v>
      </c>
      <c r="F10" s="239" t="s">
        <v>642</v>
      </c>
      <c r="G10" s="239" t="s">
        <v>351</v>
      </c>
      <c r="H10" s="239" t="s">
        <v>643</v>
      </c>
      <c r="I10" s="98" t="s">
        <v>120</v>
      </c>
      <c r="J10" s="98" t="s">
        <v>632</v>
      </c>
      <c r="K10" s="98" t="s">
        <v>633</v>
      </c>
      <c r="L10" s="97" t="s">
        <v>56</v>
      </c>
      <c r="M10" s="71">
        <v>569923.6</v>
      </c>
      <c r="N10" s="254" t="s">
        <v>56</v>
      </c>
      <c r="O10" s="254" t="s">
        <v>56</v>
      </c>
      <c r="P10" s="254" t="s">
        <v>56</v>
      </c>
      <c r="Q10" s="239" t="s">
        <v>145</v>
      </c>
      <c r="R10" s="239" t="s">
        <v>246</v>
      </c>
      <c r="S10" s="239" t="s">
        <v>635</v>
      </c>
      <c r="T10" s="254" t="s">
        <v>641</v>
      </c>
      <c r="U10" s="271">
        <v>42726</v>
      </c>
      <c r="V10" s="275">
        <v>359337.02</v>
      </c>
      <c r="W10" s="275">
        <v>416830.94</v>
      </c>
      <c r="X10" s="254" t="s">
        <v>56</v>
      </c>
      <c r="Y10" s="239" t="s">
        <v>168</v>
      </c>
      <c r="Z10" s="254" t="s">
        <v>56</v>
      </c>
      <c r="AA10" s="239" t="s">
        <v>138</v>
      </c>
      <c r="AB10" s="239" t="s">
        <v>644</v>
      </c>
      <c r="AC10" s="248">
        <v>35933.699999999997</v>
      </c>
      <c r="AD10" s="271">
        <v>42726</v>
      </c>
      <c r="AE10" s="271">
        <v>42781</v>
      </c>
      <c r="AF10" s="273" t="s">
        <v>645</v>
      </c>
      <c r="AG10" s="239" t="s">
        <v>56</v>
      </c>
      <c r="AH10" s="239" t="s">
        <v>139</v>
      </c>
      <c r="AI10" s="239" t="s">
        <v>139</v>
      </c>
      <c r="AJ10" s="254" t="s">
        <v>56</v>
      </c>
      <c r="AK10" s="254" t="s">
        <v>56</v>
      </c>
      <c r="AL10" s="254" t="s">
        <v>56</v>
      </c>
      <c r="AM10" s="254" t="s">
        <v>56</v>
      </c>
      <c r="AN10" s="254" t="s">
        <v>67</v>
      </c>
      <c r="AO10" s="239" t="s">
        <v>56</v>
      </c>
      <c r="AP10" s="239" t="s">
        <v>56</v>
      </c>
      <c r="AQ10" s="239" t="s">
        <v>56</v>
      </c>
      <c r="AR10" s="239" t="s">
        <v>56</v>
      </c>
      <c r="AS10" s="239" t="s">
        <v>635</v>
      </c>
      <c r="AT10" s="239" t="s">
        <v>56</v>
      </c>
      <c r="AU10" s="239" t="s">
        <v>56</v>
      </c>
      <c r="AV10" s="239" t="s">
        <v>56</v>
      </c>
      <c r="AW10" s="210" t="s">
        <v>391</v>
      </c>
      <c r="AX10" s="118"/>
      <c r="AY10" s="118"/>
      <c r="AZ10" s="118"/>
      <c r="BA10" s="118"/>
      <c r="BB10" s="118"/>
      <c r="BC10" s="118"/>
      <c r="BD10" s="119"/>
      <c r="BE10" s="119"/>
      <c r="BF10" s="119"/>
      <c r="BG10" s="119"/>
      <c r="BH10" s="119"/>
      <c r="BI10" s="119"/>
      <c r="BJ10" s="119"/>
      <c r="BK10" s="119"/>
    </row>
    <row r="11" spans="1:63" s="11" customFormat="1" ht="33.75" x14ac:dyDescent="0.25">
      <c r="A11" s="255"/>
      <c r="B11" s="255"/>
      <c r="C11" s="255"/>
      <c r="D11" s="255"/>
      <c r="E11" s="255"/>
      <c r="F11" s="240"/>
      <c r="G11" s="240"/>
      <c r="H11" s="240"/>
      <c r="I11" s="254" t="s">
        <v>56</v>
      </c>
      <c r="J11" s="254" t="s">
        <v>56</v>
      </c>
      <c r="K11" s="254" t="s">
        <v>56</v>
      </c>
      <c r="L11" s="97" t="s">
        <v>145</v>
      </c>
      <c r="M11" s="71">
        <v>416830.94</v>
      </c>
      <c r="N11" s="255"/>
      <c r="O11" s="255"/>
      <c r="P11" s="255"/>
      <c r="Q11" s="240"/>
      <c r="R11" s="240"/>
      <c r="S11" s="240"/>
      <c r="T11" s="255"/>
      <c r="U11" s="282"/>
      <c r="V11" s="284"/>
      <c r="W11" s="284"/>
      <c r="X11" s="255"/>
      <c r="Y11" s="240"/>
      <c r="Z11" s="255"/>
      <c r="AA11" s="240"/>
      <c r="AB11" s="240"/>
      <c r="AC11" s="249"/>
      <c r="AD11" s="282"/>
      <c r="AE11" s="282"/>
      <c r="AF11" s="277"/>
      <c r="AG11" s="240"/>
      <c r="AH11" s="240"/>
      <c r="AI11" s="240"/>
      <c r="AJ11" s="255"/>
      <c r="AK11" s="255"/>
      <c r="AL11" s="255"/>
      <c r="AM11" s="255"/>
      <c r="AN11" s="255"/>
      <c r="AO11" s="240"/>
      <c r="AP11" s="240"/>
      <c r="AQ11" s="240"/>
      <c r="AR11" s="240"/>
      <c r="AS11" s="240"/>
      <c r="AT11" s="240"/>
      <c r="AU11" s="240"/>
      <c r="AV11" s="240"/>
      <c r="AW11" s="211"/>
      <c r="AX11" s="118"/>
      <c r="AY11" s="118"/>
      <c r="AZ11" s="118"/>
      <c r="BA11" s="118"/>
      <c r="BB11" s="118"/>
      <c r="BC11" s="118"/>
      <c r="BD11" s="119"/>
      <c r="BE11" s="119"/>
      <c r="BF11" s="119"/>
      <c r="BG11" s="119"/>
      <c r="BH11" s="119"/>
      <c r="BI11" s="119"/>
      <c r="BJ11" s="119"/>
      <c r="BK11" s="119"/>
    </row>
    <row r="12" spans="1:63" s="11" customFormat="1" ht="22.5" x14ac:dyDescent="0.25">
      <c r="A12" s="255"/>
      <c r="B12" s="255"/>
      <c r="C12" s="255"/>
      <c r="D12" s="255"/>
      <c r="E12" s="255"/>
      <c r="F12" s="240"/>
      <c r="G12" s="240"/>
      <c r="H12" s="240"/>
      <c r="I12" s="255"/>
      <c r="J12" s="255"/>
      <c r="K12" s="255"/>
      <c r="L12" s="97" t="s">
        <v>639</v>
      </c>
      <c r="M12" s="71">
        <v>537313.52</v>
      </c>
      <c r="N12" s="255"/>
      <c r="O12" s="255"/>
      <c r="P12" s="255"/>
      <c r="Q12" s="240"/>
      <c r="R12" s="240"/>
      <c r="S12" s="240"/>
      <c r="T12" s="255"/>
      <c r="U12" s="282"/>
      <c r="V12" s="284"/>
      <c r="W12" s="284"/>
      <c r="X12" s="255"/>
      <c r="Y12" s="240"/>
      <c r="Z12" s="255"/>
      <c r="AA12" s="240"/>
      <c r="AB12" s="240"/>
      <c r="AC12" s="249"/>
      <c r="AD12" s="282"/>
      <c r="AE12" s="282"/>
      <c r="AF12" s="277"/>
      <c r="AG12" s="240"/>
      <c r="AH12" s="240"/>
      <c r="AI12" s="240"/>
      <c r="AJ12" s="255"/>
      <c r="AK12" s="255"/>
      <c r="AL12" s="255"/>
      <c r="AM12" s="255"/>
      <c r="AN12" s="255"/>
      <c r="AO12" s="240"/>
      <c r="AP12" s="240"/>
      <c r="AQ12" s="240"/>
      <c r="AR12" s="240"/>
      <c r="AS12" s="240"/>
      <c r="AT12" s="240"/>
      <c r="AU12" s="240"/>
      <c r="AV12" s="240"/>
      <c r="AW12" s="211"/>
      <c r="AX12" s="118"/>
      <c r="AY12" s="118"/>
      <c r="AZ12" s="118"/>
      <c r="BA12" s="118"/>
      <c r="BB12" s="118"/>
      <c r="BC12" s="118"/>
      <c r="BD12" s="119"/>
      <c r="BE12" s="119"/>
      <c r="BF12" s="119"/>
      <c r="BG12" s="119"/>
      <c r="BH12" s="119"/>
      <c r="BI12" s="119"/>
      <c r="BJ12" s="119"/>
      <c r="BK12" s="119"/>
    </row>
    <row r="13" spans="1:63" s="11" customFormat="1" ht="33.75" x14ac:dyDescent="0.25">
      <c r="A13" s="256"/>
      <c r="B13" s="256"/>
      <c r="C13" s="256"/>
      <c r="D13" s="256"/>
      <c r="E13" s="256"/>
      <c r="F13" s="241"/>
      <c r="G13" s="241"/>
      <c r="H13" s="241"/>
      <c r="I13" s="270"/>
      <c r="J13" s="270"/>
      <c r="K13" s="270"/>
      <c r="L13" s="97" t="s">
        <v>640</v>
      </c>
      <c r="M13" s="71">
        <v>484476.27</v>
      </c>
      <c r="N13" s="256"/>
      <c r="O13" s="256"/>
      <c r="P13" s="256"/>
      <c r="Q13" s="241"/>
      <c r="R13" s="241"/>
      <c r="S13" s="241"/>
      <c r="T13" s="256"/>
      <c r="U13" s="283"/>
      <c r="V13" s="285"/>
      <c r="W13" s="285"/>
      <c r="X13" s="256"/>
      <c r="Y13" s="241"/>
      <c r="Z13" s="256"/>
      <c r="AA13" s="241"/>
      <c r="AB13" s="241"/>
      <c r="AC13" s="250"/>
      <c r="AD13" s="283"/>
      <c r="AE13" s="283"/>
      <c r="AF13" s="278"/>
      <c r="AG13" s="241"/>
      <c r="AH13" s="241"/>
      <c r="AI13" s="241"/>
      <c r="AJ13" s="256"/>
      <c r="AK13" s="256"/>
      <c r="AL13" s="256"/>
      <c r="AM13" s="256"/>
      <c r="AN13" s="256"/>
      <c r="AO13" s="241"/>
      <c r="AP13" s="241"/>
      <c r="AQ13" s="241"/>
      <c r="AR13" s="241"/>
      <c r="AS13" s="241"/>
      <c r="AT13" s="241"/>
      <c r="AU13" s="241"/>
      <c r="AV13" s="241"/>
      <c r="AW13" s="212"/>
      <c r="AX13" s="118"/>
      <c r="AY13" s="118"/>
      <c r="AZ13" s="118"/>
      <c r="BA13" s="118"/>
      <c r="BB13" s="118"/>
      <c r="BC13" s="118"/>
      <c r="BD13" s="119"/>
      <c r="BE13" s="119"/>
      <c r="BF13" s="119"/>
      <c r="BG13" s="119"/>
      <c r="BH13" s="119"/>
      <c r="BI13" s="119"/>
      <c r="BJ13" s="119"/>
      <c r="BK13" s="119"/>
    </row>
    <row r="14" spans="1:63" s="11" customFormat="1" ht="45" x14ac:dyDescent="0.25">
      <c r="A14" s="254" t="s">
        <v>352</v>
      </c>
      <c r="B14" s="254" t="s">
        <v>130</v>
      </c>
      <c r="C14" s="254">
        <v>2016</v>
      </c>
      <c r="D14" s="239" t="s">
        <v>646</v>
      </c>
      <c r="E14" s="254" t="s">
        <v>647</v>
      </c>
      <c r="F14" s="239" t="s">
        <v>648</v>
      </c>
      <c r="G14" s="239" t="s">
        <v>351</v>
      </c>
      <c r="H14" s="279" t="s">
        <v>649</v>
      </c>
      <c r="I14" s="110" t="s">
        <v>56</v>
      </c>
      <c r="J14" s="110" t="s">
        <v>56</v>
      </c>
      <c r="K14" s="110" t="s">
        <v>56</v>
      </c>
      <c r="L14" s="96" t="s">
        <v>650</v>
      </c>
      <c r="M14" s="71">
        <v>962970.75</v>
      </c>
      <c r="N14" s="254" t="s">
        <v>651</v>
      </c>
      <c r="O14" s="254" t="s">
        <v>652</v>
      </c>
      <c r="P14" s="254" t="s">
        <v>653</v>
      </c>
      <c r="Q14" s="239" t="s">
        <v>56</v>
      </c>
      <c r="R14" s="239" t="s">
        <v>654</v>
      </c>
      <c r="S14" s="239" t="s">
        <v>635</v>
      </c>
      <c r="T14" s="254" t="s">
        <v>647</v>
      </c>
      <c r="U14" s="271">
        <v>42734</v>
      </c>
      <c r="V14" s="275">
        <v>430321.1</v>
      </c>
      <c r="W14" s="275">
        <v>499172.48</v>
      </c>
      <c r="X14" s="254" t="s">
        <v>56</v>
      </c>
      <c r="Y14" s="239" t="s">
        <v>168</v>
      </c>
      <c r="Z14" s="254" t="s">
        <v>56</v>
      </c>
      <c r="AA14" s="239" t="s">
        <v>138</v>
      </c>
      <c r="AB14" s="239" t="s">
        <v>655</v>
      </c>
      <c r="AC14" s="248">
        <v>43032.11</v>
      </c>
      <c r="AD14" s="271">
        <v>42734</v>
      </c>
      <c r="AE14" s="271">
        <v>42916</v>
      </c>
      <c r="AF14" s="273" t="s">
        <v>656</v>
      </c>
      <c r="AG14" s="239" t="s">
        <v>56</v>
      </c>
      <c r="AH14" s="239" t="s">
        <v>139</v>
      </c>
      <c r="AI14" s="239" t="s">
        <v>139</v>
      </c>
      <c r="AJ14" s="254" t="s">
        <v>56</v>
      </c>
      <c r="AK14" s="254" t="s">
        <v>56</v>
      </c>
      <c r="AL14" s="254" t="s">
        <v>56</v>
      </c>
      <c r="AM14" s="254" t="s">
        <v>56</v>
      </c>
      <c r="AN14" s="254" t="s">
        <v>67</v>
      </c>
      <c r="AO14" s="239" t="s">
        <v>56</v>
      </c>
      <c r="AP14" s="239" t="s">
        <v>56</v>
      </c>
      <c r="AQ14" s="239" t="s">
        <v>56</v>
      </c>
      <c r="AR14" s="239" t="s">
        <v>56</v>
      </c>
      <c r="AS14" s="239" t="s">
        <v>635</v>
      </c>
      <c r="AT14" s="239" t="s">
        <v>56</v>
      </c>
      <c r="AU14" s="239" t="s">
        <v>56</v>
      </c>
      <c r="AV14" s="239" t="s">
        <v>56</v>
      </c>
      <c r="AW14" s="210" t="s">
        <v>391</v>
      </c>
      <c r="AX14" s="118"/>
      <c r="AY14" s="118"/>
      <c r="AZ14" s="118"/>
      <c r="BA14" s="118"/>
      <c r="BB14" s="118"/>
      <c r="BC14" s="118"/>
      <c r="BD14" s="119"/>
      <c r="BE14" s="119"/>
      <c r="BF14" s="119"/>
      <c r="BG14" s="119"/>
      <c r="BH14" s="119"/>
      <c r="BI14" s="119"/>
      <c r="BJ14" s="119"/>
      <c r="BK14" s="119"/>
    </row>
    <row r="15" spans="1:63" s="11" customFormat="1" ht="15" x14ac:dyDescent="0.25">
      <c r="A15" s="270"/>
      <c r="B15" s="270"/>
      <c r="C15" s="270"/>
      <c r="D15" s="268"/>
      <c r="E15" s="270"/>
      <c r="F15" s="268"/>
      <c r="G15" s="268"/>
      <c r="H15" s="280"/>
      <c r="I15" s="111" t="s">
        <v>651</v>
      </c>
      <c r="J15" s="111" t="s">
        <v>652</v>
      </c>
      <c r="K15" s="111" t="s">
        <v>653</v>
      </c>
      <c r="L15" s="112" t="s">
        <v>56</v>
      </c>
      <c r="M15" s="113">
        <v>499172.48</v>
      </c>
      <c r="N15" s="270"/>
      <c r="O15" s="270"/>
      <c r="P15" s="270"/>
      <c r="Q15" s="268"/>
      <c r="R15" s="268"/>
      <c r="S15" s="268"/>
      <c r="T15" s="270"/>
      <c r="U15" s="272"/>
      <c r="V15" s="276"/>
      <c r="W15" s="276"/>
      <c r="X15" s="270"/>
      <c r="Y15" s="268"/>
      <c r="Z15" s="270"/>
      <c r="AA15" s="268"/>
      <c r="AB15" s="268"/>
      <c r="AC15" s="281"/>
      <c r="AD15" s="272"/>
      <c r="AE15" s="272"/>
      <c r="AF15" s="274"/>
      <c r="AG15" s="268"/>
      <c r="AH15" s="268"/>
      <c r="AI15" s="268"/>
      <c r="AJ15" s="270"/>
      <c r="AK15" s="270"/>
      <c r="AL15" s="270"/>
      <c r="AM15" s="270"/>
      <c r="AN15" s="270"/>
      <c r="AO15" s="268"/>
      <c r="AP15" s="268"/>
      <c r="AQ15" s="268"/>
      <c r="AR15" s="268"/>
      <c r="AS15" s="268"/>
      <c r="AT15" s="268"/>
      <c r="AU15" s="268"/>
      <c r="AV15" s="268"/>
      <c r="AW15" s="269"/>
      <c r="AX15" s="118"/>
      <c r="AY15" s="118"/>
      <c r="AZ15" s="118"/>
      <c r="BA15" s="118"/>
      <c r="BB15" s="118"/>
      <c r="BC15" s="118"/>
      <c r="BD15" s="119"/>
      <c r="BE15" s="119"/>
      <c r="BF15" s="119"/>
      <c r="BG15" s="119"/>
      <c r="BH15" s="119"/>
      <c r="BI15" s="119"/>
      <c r="BJ15" s="119"/>
      <c r="BK15" s="119"/>
    </row>
    <row r="16" spans="1:63" s="11" customFormat="1" ht="56.25" x14ac:dyDescent="0.25">
      <c r="A16" s="20" t="s">
        <v>352</v>
      </c>
      <c r="B16" s="20" t="s">
        <v>130</v>
      </c>
      <c r="C16" s="20">
        <v>2016</v>
      </c>
      <c r="D16" s="20" t="s">
        <v>147</v>
      </c>
      <c r="E16" s="20" t="s">
        <v>148</v>
      </c>
      <c r="F16" s="97" t="s">
        <v>149</v>
      </c>
      <c r="G16" s="97" t="s">
        <v>351</v>
      </c>
      <c r="H16" s="44" t="s">
        <v>150</v>
      </c>
      <c r="I16" s="20" t="s">
        <v>151</v>
      </c>
      <c r="J16" s="20" t="s">
        <v>152</v>
      </c>
      <c r="K16" s="20" t="s">
        <v>153</v>
      </c>
      <c r="L16" s="20" t="s">
        <v>56</v>
      </c>
      <c r="M16" s="71">
        <v>798700</v>
      </c>
      <c r="N16" s="20" t="s">
        <v>151</v>
      </c>
      <c r="O16" s="20" t="s">
        <v>152</v>
      </c>
      <c r="P16" s="20" t="s">
        <v>153</v>
      </c>
      <c r="Q16" s="20" t="s">
        <v>56</v>
      </c>
      <c r="R16" s="97" t="s">
        <v>154</v>
      </c>
      <c r="S16" s="97" t="s">
        <v>657</v>
      </c>
      <c r="T16" s="20" t="s">
        <v>148</v>
      </c>
      <c r="U16" s="76">
        <v>42614</v>
      </c>
      <c r="V16" s="71">
        <v>688534.48199999996</v>
      </c>
      <c r="W16" s="71">
        <v>798700</v>
      </c>
      <c r="X16" s="20" t="s">
        <v>56</v>
      </c>
      <c r="Y16" s="97" t="s">
        <v>168</v>
      </c>
      <c r="Z16" s="20" t="s">
        <v>56</v>
      </c>
      <c r="AA16" s="97" t="s">
        <v>138</v>
      </c>
      <c r="AB16" s="97" t="s">
        <v>150</v>
      </c>
      <c r="AC16" s="73" t="s">
        <v>56</v>
      </c>
      <c r="AD16" s="76">
        <v>42644</v>
      </c>
      <c r="AE16" s="76">
        <v>42704</v>
      </c>
      <c r="AF16" s="97" t="s">
        <v>56</v>
      </c>
      <c r="AG16" s="97" t="s">
        <v>56</v>
      </c>
      <c r="AH16" s="97" t="s">
        <v>139</v>
      </c>
      <c r="AI16" s="97" t="s">
        <v>139</v>
      </c>
      <c r="AJ16" s="44" t="s">
        <v>150</v>
      </c>
      <c r="AK16" s="97" t="s">
        <v>56</v>
      </c>
      <c r="AL16" s="97" t="s">
        <v>56</v>
      </c>
      <c r="AM16" s="97" t="s">
        <v>56</v>
      </c>
      <c r="AN16" s="20" t="s">
        <v>67</v>
      </c>
      <c r="AO16" s="97" t="s">
        <v>56</v>
      </c>
      <c r="AP16" s="97" t="s">
        <v>56</v>
      </c>
      <c r="AQ16" s="97" t="s">
        <v>56</v>
      </c>
      <c r="AR16" s="97" t="s">
        <v>56</v>
      </c>
      <c r="AS16" s="97" t="s">
        <v>156</v>
      </c>
      <c r="AT16" s="97" t="s">
        <v>56</v>
      </c>
      <c r="AU16" s="97" t="s">
        <v>56</v>
      </c>
      <c r="AV16" s="97" t="s">
        <v>56</v>
      </c>
      <c r="AW16" s="109" t="s">
        <v>177</v>
      </c>
      <c r="AX16" s="118"/>
      <c r="AY16" s="118"/>
      <c r="AZ16" s="118"/>
      <c r="BA16" s="118"/>
      <c r="BB16" s="118"/>
      <c r="BC16" s="118"/>
      <c r="BD16" s="119"/>
      <c r="BE16" s="119"/>
      <c r="BF16" s="119"/>
      <c r="BG16" s="119"/>
      <c r="BH16" s="119"/>
      <c r="BI16" s="119"/>
      <c r="BJ16" s="119"/>
      <c r="BK16" s="119"/>
    </row>
    <row r="17" spans="1:49" customFormat="1" ht="48" customHeight="1" x14ac:dyDescent="0.25">
      <c r="A17" s="163" t="s">
        <v>540</v>
      </c>
      <c r="B17" s="173" t="s">
        <v>406</v>
      </c>
      <c r="C17" s="174">
        <v>2016</v>
      </c>
      <c r="D17" s="175" t="s">
        <v>506</v>
      </c>
      <c r="E17" s="173" t="s">
        <v>659</v>
      </c>
      <c r="F17" s="176" t="s">
        <v>396</v>
      </c>
      <c r="G17" s="177" t="s">
        <v>780</v>
      </c>
      <c r="H17" s="178" t="s">
        <v>660</v>
      </c>
      <c r="I17" s="127" t="s">
        <v>661</v>
      </c>
      <c r="J17" s="128" t="s">
        <v>464</v>
      </c>
      <c r="K17" s="129" t="s">
        <v>465</v>
      </c>
      <c r="L17" s="130" t="s">
        <v>351</v>
      </c>
      <c r="M17" s="131">
        <v>1490994.28</v>
      </c>
      <c r="N17" s="123" t="s">
        <v>351</v>
      </c>
      <c r="O17" s="123" t="s">
        <v>351</v>
      </c>
      <c r="P17" s="123" t="s">
        <v>351</v>
      </c>
      <c r="Q17" s="122" t="str">
        <f t="shared" ref="Q17:Q18" si="0">L17</f>
        <v>NA</v>
      </c>
      <c r="R17" s="125" t="s">
        <v>410</v>
      </c>
      <c r="S17" s="132" t="s">
        <v>410</v>
      </c>
      <c r="T17" s="124" t="s">
        <v>659</v>
      </c>
      <c r="U17" s="133">
        <v>42649</v>
      </c>
      <c r="V17" s="134">
        <f t="shared" ref="V17:V20" si="1">W17/1.16</f>
        <v>1285339.8965517243</v>
      </c>
      <c r="W17" s="135">
        <f t="shared" ref="W17:W20" si="2">M17</f>
        <v>1490994.28</v>
      </c>
      <c r="X17" s="136" t="s">
        <v>351</v>
      </c>
      <c r="Y17" s="137" t="s">
        <v>399</v>
      </c>
      <c r="Z17" s="136" t="s">
        <v>351</v>
      </c>
      <c r="AA17" s="138" t="s">
        <v>400</v>
      </c>
      <c r="AB17" s="126" t="str">
        <f t="shared" ref="AB17:AB20" si="3">H17</f>
        <v>OBRA PARA EL DESALOJO DE LAS AGUAS PLUVIALES DEL TEATRO DE LA CIUDAD.</v>
      </c>
      <c r="AC17" s="128" t="s">
        <v>351</v>
      </c>
      <c r="AD17" s="133">
        <v>42656</v>
      </c>
      <c r="AE17" s="133">
        <v>42745</v>
      </c>
      <c r="AF17" s="139" t="s">
        <v>351</v>
      </c>
      <c r="AG17" s="137" t="s">
        <v>351</v>
      </c>
      <c r="AH17" s="133" t="s">
        <v>401</v>
      </c>
      <c r="AI17" s="137" t="str">
        <f t="shared" ref="AI17:AI50" si="4">AH17</f>
        <v>Propios</v>
      </c>
      <c r="AJ17" s="140" t="s">
        <v>433</v>
      </c>
      <c r="AK17" s="141" t="s">
        <v>351</v>
      </c>
      <c r="AL17" s="141" t="s">
        <v>351</v>
      </c>
      <c r="AM17" s="142" t="s">
        <v>391</v>
      </c>
      <c r="AN17" s="143" t="s">
        <v>67</v>
      </c>
      <c r="AO17" s="128" t="s">
        <v>351</v>
      </c>
      <c r="AP17" s="128" t="s">
        <v>351</v>
      </c>
      <c r="AQ17" s="128" t="s">
        <v>351</v>
      </c>
      <c r="AR17" s="128" t="s">
        <v>351</v>
      </c>
      <c r="AS17" s="128" t="s">
        <v>351</v>
      </c>
      <c r="AT17" s="141" t="s">
        <v>351</v>
      </c>
      <c r="AU17" s="141" t="s">
        <v>351</v>
      </c>
      <c r="AV17" s="128" t="s">
        <v>351</v>
      </c>
      <c r="AW17" s="128" t="s">
        <v>351</v>
      </c>
    </row>
    <row r="18" spans="1:49" customFormat="1" ht="51" customHeight="1" x14ac:dyDescent="0.25">
      <c r="A18" s="121" t="s">
        <v>540</v>
      </c>
      <c r="B18" s="173" t="s">
        <v>406</v>
      </c>
      <c r="C18" s="174">
        <v>2016</v>
      </c>
      <c r="D18" s="175" t="s">
        <v>506</v>
      </c>
      <c r="E18" s="173" t="s">
        <v>662</v>
      </c>
      <c r="F18" s="176" t="s">
        <v>396</v>
      </c>
      <c r="G18" s="177" t="s">
        <v>780</v>
      </c>
      <c r="H18" s="178" t="s">
        <v>663</v>
      </c>
      <c r="I18" s="127" t="s">
        <v>489</v>
      </c>
      <c r="J18" s="127" t="s">
        <v>490</v>
      </c>
      <c r="K18" s="129" t="s">
        <v>491</v>
      </c>
      <c r="L18" s="130" t="s">
        <v>351</v>
      </c>
      <c r="M18" s="135">
        <v>987327.35</v>
      </c>
      <c r="N18" s="123" t="s">
        <v>351</v>
      </c>
      <c r="O18" s="123" t="s">
        <v>351</v>
      </c>
      <c r="P18" s="123" t="s">
        <v>351</v>
      </c>
      <c r="Q18" s="122" t="str">
        <f t="shared" si="0"/>
        <v>NA</v>
      </c>
      <c r="R18" s="125" t="s">
        <v>410</v>
      </c>
      <c r="S18" s="132" t="s">
        <v>410</v>
      </c>
      <c r="T18" s="124" t="s">
        <v>662</v>
      </c>
      <c r="U18" s="133"/>
      <c r="V18" s="134">
        <f t="shared" si="1"/>
        <v>851144.26724137936</v>
      </c>
      <c r="W18" s="135">
        <f t="shared" si="2"/>
        <v>987327.35</v>
      </c>
      <c r="X18" s="136" t="s">
        <v>351</v>
      </c>
      <c r="Y18" s="137" t="s">
        <v>399</v>
      </c>
      <c r="Z18" s="136" t="s">
        <v>351</v>
      </c>
      <c r="AA18" s="138" t="s">
        <v>400</v>
      </c>
      <c r="AB18" s="126" t="str">
        <f t="shared" si="3"/>
        <v>AUTOMATIZACIÓN DE VIGILANCIA Y OPERACIÓN REMOTA EN CARCAMOS O POZOS PROFUNDOS.</v>
      </c>
      <c r="AC18" s="128" t="s">
        <v>351</v>
      </c>
      <c r="AD18" s="133">
        <v>42660</v>
      </c>
      <c r="AE18" s="133">
        <v>42689</v>
      </c>
      <c r="AF18" s="139" t="s">
        <v>351</v>
      </c>
      <c r="AG18" s="137" t="s">
        <v>351</v>
      </c>
      <c r="AH18" s="133" t="s">
        <v>401</v>
      </c>
      <c r="AI18" s="137" t="str">
        <f t="shared" si="4"/>
        <v>Propios</v>
      </c>
      <c r="AJ18" s="140" t="s">
        <v>433</v>
      </c>
      <c r="AK18" s="141" t="s">
        <v>351</v>
      </c>
      <c r="AL18" s="141" t="s">
        <v>351</v>
      </c>
      <c r="AM18" s="142" t="s">
        <v>391</v>
      </c>
      <c r="AN18" s="144" t="s">
        <v>67</v>
      </c>
      <c r="AO18" s="128" t="s">
        <v>351</v>
      </c>
      <c r="AP18" s="128" t="s">
        <v>351</v>
      </c>
      <c r="AQ18" s="128" t="s">
        <v>351</v>
      </c>
      <c r="AR18" s="128" t="s">
        <v>351</v>
      </c>
      <c r="AS18" s="128" t="s">
        <v>351</v>
      </c>
      <c r="AT18" s="141" t="s">
        <v>351</v>
      </c>
      <c r="AU18" s="141" t="s">
        <v>351</v>
      </c>
      <c r="AV18" s="128" t="s">
        <v>351</v>
      </c>
      <c r="AW18" s="128" t="s">
        <v>351</v>
      </c>
    </row>
    <row r="19" spans="1:49" customFormat="1" ht="56.25" x14ac:dyDescent="0.25">
      <c r="A19" s="121" t="s">
        <v>540</v>
      </c>
      <c r="B19" s="173" t="s">
        <v>415</v>
      </c>
      <c r="C19" s="174">
        <v>2016</v>
      </c>
      <c r="D19" s="175" t="s">
        <v>506</v>
      </c>
      <c r="E19" s="173" t="s">
        <v>664</v>
      </c>
      <c r="F19" s="174" t="s">
        <v>396</v>
      </c>
      <c r="G19" s="177" t="s">
        <v>780</v>
      </c>
      <c r="H19" s="178" t="s">
        <v>665</v>
      </c>
      <c r="I19" s="145" t="s">
        <v>351</v>
      </c>
      <c r="J19" s="128" t="s">
        <v>351</v>
      </c>
      <c r="K19" s="129" t="s">
        <v>351</v>
      </c>
      <c r="L19" s="130" t="s">
        <v>666</v>
      </c>
      <c r="M19" s="135">
        <v>399884</v>
      </c>
      <c r="N19" s="123" t="s">
        <v>351</v>
      </c>
      <c r="O19" s="123" t="s">
        <v>351</v>
      </c>
      <c r="P19" s="123" t="s">
        <v>351</v>
      </c>
      <c r="Q19" s="130" t="s">
        <v>666</v>
      </c>
      <c r="R19" s="125" t="s">
        <v>410</v>
      </c>
      <c r="S19" s="132" t="s">
        <v>410</v>
      </c>
      <c r="T19" s="124" t="str">
        <f t="shared" ref="T19:T20" si="5">E19</f>
        <v>JAPAMI/SROP/2016-22</v>
      </c>
      <c r="U19" s="133">
        <v>42647</v>
      </c>
      <c r="V19" s="134">
        <f t="shared" si="1"/>
        <v>344727.58620689658</v>
      </c>
      <c r="W19" s="135">
        <f t="shared" si="2"/>
        <v>399884</v>
      </c>
      <c r="X19" s="136" t="s">
        <v>351</v>
      </c>
      <c r="Y19" s="137" t="s">
        <v>399</v>
      </c>
      <c r="Z19" s="136" t="s">
        <v>351</v>
      </c>
      <c r="AA19" s="138" t="s">
        <v>400</v>
      </c>
      <c r="AB19" s="126" t="str">
        <f t="shared" si="3"/>
        <v>PROYECTO EJECUTIVO DE AUTOMATIZACIÓN DE POZOS, INCLUYE OPERACIÓN Y VIGILANCIA REMOTA.</v>
      </c>
      <c r="AC19" s="128" t="s">
        <v>351</v>
      </c>
      <c r="AD19" s="133">
        <v>42654</v>
      </c>
      <c r="AE19" s="133">
        <v>42743</v>
      </c>
      <c r="AF19" s="139" t="s">
        <v>351</v>
      </c>
      <c r="AG19" s="137" t="s">
        <v>351</v>
      </c>
      <c r="AH19" s="133" t="s">
        <v>401</v>
      </c>
      <c r="AI19" s="137" t="str">
        <f t="shared" si="4"/>
        <v>Propios</v>
      </c>
      <c r="AJ19" s="140" t="s">
        <v>433</v>
      </c>
      <c r="AK19" s="141" t="s">
        <v>351</v>
      </c>
      <c r="AL19" s="141" t="s">
        <v>351</v>
      </c>
      <c r="AM19" s="142" t="s">
        <v>391</v>
      </c>
      <c r="AN19" s="144" t="s">
        <v>67</v>
      </c>
      <c r="AO19" s="128" t="s">
        <v>351</v>
      </c>
      <c r="AP19" s="128" t="s">
        <v>351</v>
      </c>
      <c r="AQ19" s="128" t="s">
        <v>351</v>
      </c>
      <c r="AR19" s="128" t="s">
        <v>351</v>
      </c>
      <c r="AS19" s="128" t="s">
        <v>351</v>
      </c>
      <c r="AT19" s="141" t="s">
        <v>351</v>
      </c>
      <c r="AU19" s="141" t="s">
        <v>351</v>
      </c>
      <c r="AV19" s="128" t="s">
        <v>351</v>
      </c>
      <c r="AW19" s="128" t="s">
        <v>351</v>
      </c>
    </row>
    <row r="20" spans="1:49" customFormat="1" ht="106.5" customHeight="1" x14ac:dyDescent="0.25">
      <c r="A20" s="121" t="s">
        <v>540</v>
      </c>
      <c r="B20" s="173" t="s">
        <v>415</v>
      </c>
      <c r="C20" s="174">
        <v>2016</v>
      </c>
      <c r="D20" s="175" t="s">
        <v>506</v>
      </c>
      <c r="E20" s="173" t="s">
        <v>667</v>
      </c>
      <c r="F20" s="174" t="s">
        <v>396</v>
      </c>
      <c r="G20" s="177" t="s">
        <v>780</v>
      </c>
      <c r="H20" s="178" t="s">
        <v>668</v>
      </c>
      <c r="I20" s="145" t="s">
        <v>351</v>
      </c>
      <c r="J20" s="128" t="s">
        <v>351</v>
      </c>
      <c r="K20" s="129" t="s">
        <v>351</v>
      </c>
      <c r="L20" s="130" t="s">
        <v>669</v>
      </c>
      <c r="M20" s="135">
        <v>247782.1</v>
      </c>
      <c r="N20" s="123" t="s">
        <v>351</v>
      </c>
      <c r="O20" s="123" t="s">
        <v>351</v>
      </c>
      <c r="P20" s="123" t="s">
        <v>351</v>
      </c>
      <c r="Q20" s="130" t="s">
        <v>669</v>
      </c>
      <c r="R20" s="125" t="s">
        <v>410</v>
      </c>
      <c r="S20" s="132" t="s">
        <v>410</v>
      </c>
      <c r="T20" s="124" t="str">
        <f t="shared" si="5"/>
        <v>JAPAMI/SROP/2016-26</v>
      </c>
      <c r="U20" s="133">
        <v>42647</v>
      </c>
      <c r="V20" s="134">
        <f t="shared" si="1"/>
        <v>213605.25862068968</v>
      </c>
      <c r="W20" s="135">
        <f t="shared" si="2"/>
        <v>247782.1</v>
      </c>
      <c r="X20" s="136" t="s">
        <v>351</v>
      </c>
      <c r="Y20" s="137" t="s">
        <v>399</v>
      </c>
      <c r="Z20" s="136" t="s">
        <v>351</v>
      </c>
      <c r="AA20" s="138" t="s">
        <v>400</v>
      </c>
      <c r="AB20" s="126" t="str">
        <f t="shared" si="3"/>
        <v>PROYECTO EJECUTIVO PARA LA CONSTRUCCIÓN DE COLECTOR SANITARIO PARALELO Y SOBRE LA MARGEN DEL RÍO SILAO, ADEMÁS DE LAS CONEXIONES AL MISMO, PROVENIENTES DEL FRACC. PONTEVEDRA Y DE LA ZONA ORIENTE DEL FRACC. VILLAS DE IRAPUATO</v>
      </c>
      <c r="AC20" s="128" t="s">
        <v>351</v>
      </c>
      <c r="AD20" s="133">
        <v>42654</v>
      </c>
      <c r="AE20" s="133">
        <v>42683</v>
      </c>
      <c r="AF20" s="139" t="s">
        <v>351</v>
      </c>
      <c r="AG20" s="137" t="s">
        <v>351</v>
      </c>
      <c r="AH20" s="133" t="s">
        <v>401</v>
      </c>
      <c r="AI20" s="137" t="str">
        <f t="shared" si="4"/>
        <v>Propios</v>
      </c>
      <c r="AJ20" s="140" t="s">
        <v>433</v>
      </c>
      <c r="AK20" s="141" t="s">
        <v>351</v>
      </c>
      <c r="AL20" s="141" t="s">
        <v>351</v>
      </c>
      <c r="AM20" s="142" t="s">
        <v>391</v>
      </c>
      <c r="AN20" s="144" t="s">
        <v>67</v>
      </c>
      <c r="AO20" s="128" t="s">
        <v>351</v>
      </c>
      <c r="AP20" s="128" t="s">
        <v>351</v>
      </c>
      <c r="AQ20" s="128" t="s">
        <v>351</v>
      </c>
      <c r="AR20" s="128" t="s">
        <v>351</v>
      </c>
      <c r="AS20" s="128" t="s">
        <v>351</v>
      </c>
      <c r="AT20" s="141" t="s">
        <v>351</v>
      </c>
      <c r="AU20" s="141" t="s">
        <v>351</v>
      </c>
      <c r="AV20" s="128" t="s">
        <v>351</v>
      </c>
      <c r="AW20" s="128" t="s">
        <v>351</v>
      </c>
    </row>
    <row r="21" spans="1:49" customFormat="1" ht="53.25" customHeight="1" x14ac:dyDescent="0.25">
      <c r="A21" s="121" t="s">
        <v>540</v>
      </c>
      <c r="B21" s="173" t="s">
        <v>415</v>
      </c>
      <c r="C21" s="174">
        <v>2016</v>
      </c>
      <c r="D21" s="175" t="s">
        <v>506</v>
      </c>
      <c r="E21" s="173" t="s">
        <v>670</v>
      </c>
      <c r="F21" s="176" t="s">
        <v>396</v>
      </c>
      <c r="G21" s="177" t="s">
        <v>780</v>
      </c>
      <c r="H21" s="178" t="s">
        <v>671</v>
      </c>
      <c r="I21" s="127" t="s">
        <v>586</v>
      </c>
      <c r="J21" s="128" t="s">
        <v>672</v>
      </c>
      <c r="K21" s="128" t="s">
        <v>588</v>
      </c>
      <c r="L21" s="124" t="s">
        <v>673</v>
      </c>
      <c r="M21" s="146">
        <v>58000</v>
      </c>
      <c r="N21" s="127" t="s">
        <v>586</v>
      </c>
      <c r="O21" s="128" t="s">
        <v>672</v>
      </c>
      <c r="P21" s="128" t="s">
        <v>588</v>
      </c>
      <c r="Q21" s="124" t="s">
        <v>673</v>
      </c>
      <c r="R21" s="147" t="s">
        <v>61</v>
      </c>
      <c r="S21" s="132" t="s">
        <v>410</v>
      </c>
      <c r="T21" s="124" t="s">
        <v>670</v>
      </c>
      <c r="U21" s="133">
        <v>42634</v>
      </c>
      <c r="V21" s="148">
        <f>W21/1.16</f>
        <v>50000</v>
      </c>
      <c r="W21" s="146">
        <v>58000</v>
      </c>
      <c r="X21" s="136" t="s">
        <v>351</v>
      </c>
      <c r="Y21" s="137" t="s">
        <v>399</v>
      </c>
      <c r="Z21" s="136" t="s">
        <v>351</v>
      </c>
      <c r="AA21" s="138" t="s">
        <v>400</v>
      </c>
      <c r="AB21" s="126" t="s">
        <v>671</v>
      </c>
      <c r="AC21" s="128" t="s">
        <v>351</v>
      </c>
      <c r="AD21" s="149">
        <v>42646</v>
      </c>
      <c r="AE21" s="150">
        <v>42794</v>
      </c>
      <c r="AF21" s="139" t="s">
        <v>351</v>
      </c>
      <c r="AG21" s="137" t="s">
        <v>351</v>
      </c>
      <c r="AH21" s="151" t="s">
        <v>401</v>
      </c>
      <c r="AI21" s="151" t="str">
        <f t="shared" si="4"/>
        <v>Propios</v>
      </c>
      <c r="AJ21" s="152" t="s">
        <v>674</v>
      </c>
      <c r="AK21" s="141" t="s">
        <v>351</v>
      </c>
      <c r="AL21" s="141" t="s">
        <v>351</v>
      </c>
      <c r="AM21" s="142" t="s">
        <v>391</v>
      </c>
      <c r="AN21" s="143" t="s">
        <v>67</v>
      </c>
      <c r="AO21" s="153" t="s">
        <v>351</v>
      </c>
      <c r="AP21" s="153" t="s">
        <v>351</v>
      </c>
      <c r="AQ21" s="153" t="s">
        <v>351</v>
      </c>
      <c r="AR21" s="153" t="s">
        <v>351</v>
      </c>
      <c r="AS21" s="153" t="s">
        <v>351</v>
      </c>
      <c r="AT21" s="141" t="s">
        <v>351</v>
      </c>
      <c r="AU21" s="141" t="s">
        <v>351</v>
      </c>
      <c r="AV21" s="153" t="s">
        <v>351</v>
      </c>
      <c r="AW21" s="153" t="s">
        <v>351</v>
      </c>
    </row>
    <row r="22" spans="1:49" customFormat="1" ht="69.75" customHeight="1" x14ac:dyDescent="0.25">
      <c r="A22" s="121" t="s">
        <v>540</v>
      </c>
      <c r="B22" s="173" t="s">
        <v>415</v>
      </c>
      <c r="C22" s="174">
        <v>2016</v>
      </c>
      <c r="D22" s="175" t="s">
        <v>506</v>
      </c>
      <c r="E22" s="173" t="s">
        <v>675</v>
      </c>
      <c r="F22" s="174" t="s">
        <v>396</v>
      </c>
      <c r="G22" s="177" t="s">
        <v>780</v>
      </c>
      <c r="H22" s="178" t="s">
        <v>676</v>
      </c>
      <c r="I22" s="127" t="s">
        <v>429</v>
      </c>
      <c r="J22" s="128" t="s">
        <v>430</v>
      </c>
      <c r="K22" s="129" t="s">
        <v>431</v>
      </c>
      <c r="L22" s="130" t="s">
        <v>351</v>
      </c>
      <c r="M22" s="135">
        <v>446801.9</v>
      </c>
      <c r="N22" s="123" t="s">
        <v>351</v>
      </c>
      <c r="O22" s="123" t="s">
        <v>351</v>
      </c>
      <c r="P22" s="123" t="s">
        <v>351</v>
      </c>
      <c r="Q22" s="130" t="s">
        <v>432</v>
      </c>
      <c r="R22" s="125" t="s">
        <v>410</v>
      </c>
      <c r="S22" s="132" t="s">
        <v>410</v>
      </c>
      <c r="T22" s="124" t="str">
        <f t="shared" ref="T22" si="6">E22</f>
        <v>JAPAMI/SROP/2016-28</v>
      </c>
      <c r="U22" s="133">
        <v>42660</v>
      </c>
      <c r="V22" s="134">
        <f t="shared" ref="V22:V50" si="7">W22/1.16</f>
        <v>385174.05172413797</v>
      </c>
      <c r="W22" s="135">
        <f t="shared" ref="W22" si="8">M22</f>
        <v>446801.9</v>
      </c>
      <c r="X22" s="136" t="s">
        <v>351</v>
      </c>
      <c r="Y22" s="137" t="s">
        <v>399</v>
      </c>
      <c r="Z22" s="136" t="s">
        <v>351</v>
      </c>
      <c r="AA22" s="138" t="s">
        <v>400</v>
      </c>
      <c r="AB22" s="126" t="str">
        <f t="shared" ref="AB22" si="9">H22</f>
        <v>PROYECTO EJECUTIVO PARA LA CONSTRUCCIÓN DE COLECTOR PLUVIAL EN CALZADA INSURGENTES PARA SU BOMBEO Y DESCARGA EN EL RÍO GUANAJUATO.</v>
      </c>
      <c r="AC22" s="128" t="s">
        <v>351</v>
      </c>
      <c r="AD22" s="133">
        <v>42662</v>
      </c>
      <c r="AE22" s="133">
        <v>42781</v>
      </c>
      <c r="AF22" s="139" t="s">
        <v>351</v>
      </c>
      <c r="AG22" s="137" t="s">
        <v>351</v>
      </c>
      <c r="AH22" s="133" t="s">
        <v>401</v>
      </c>
      <c r="AI22" s="137" t="str">
        <f t="shared" si="4"/>
        <v>Propios</v>
      </c>
      <c r="AJ22" s="140" t="s">
        <v>433</v>
      </c>
      <c r="AK22" s="141" t="s">
        <v>351</v>
      </c>
      <c r="AL22" s="141" t="s">
        <v>351</v>
      </c>
      <c r="AM22" s="142" t="s">
        <v>391</v>
      </c>
      <c r="AN22" s="144" t="s">
        <v>67</v>
      </c>
      <c r="AO22" s="153" t="s">
        <v>351</v>
      </c>
      <c r="AP22" s="153" t="s">
        <v>351</v>
      </c>
      <c r="AQ22" s="153" t="s">
        <v>351</v>
      </c>
      <c r="AR22" s="153" t="s">
        <v>351</v>
      </c>
      <c r="AS22" s="153" t="s">
        <v>351</v>
      </c>
      <c r="AT22" s="141" t="s">
        <v>351</v>
      </c>
      <c r="AU22" s="141" t="s">
        <v>351</v>
      </c>
      <c r="AV22" s="128" t="s">
        <v>351</v>
      </c>
      <c r="AW22" s="128" t="s">
        <v>351</v>
      </c>
    </row>
    <row r="23" spans="1:49" customFormat="1" ht="45" x14ac:dyDescent="0.25">
      <c r="A23" s="121" t="s">
        <v>405</v>
      </c>
      <c r="B23" s="173" t="s">
        <v>415</v>
      </c>
      <c r="C23" s="174">
        <v>2016</v>
      </c>
      <c r="D23" s="175" t="s">
        <v>506</v>
      </c>
      <c r="E23" s="173" t="s">
        <v>677</v>
      </c>
      <c r="F23" s="176" t="s">
        <v>396</v>
      </c>
      <c r="G23" s="177" t="s">
        <v>780</v>
      </c>
      <c r="H23" s="178" t="s">
        <v>678</v>
      </c>
      <c r="I23" s="128" t="s">
        <v>351</v>
      </c>
      <c r="J23" s="128" t="s">
        <v>351</v>
      </c>
      <c r="K23" s="128" t="s">
        <v>351</v>
      </c>
      <c r="L23" s="122" t="s">
        <v>679</v>
      </c>
      <c r="M23" s="154">
        <v>399901.02</v>
      </c>
      <c r="N23" s="123" t="s">
        <v>351</v>
      </c>
      <c r="O23" s="123" t="s">
        <v>351</v>
      </c>
      <c r="P23" s="123" t="s">
        <v>351</v>
      </c>
      <c r="Q23" s="122" t="s">
        <v>679</v>
      </c>
      <c r="R23" s="125" t="s">
        <v>410</v>
      </c>
      <c r="S23" s="125" t="s">
        <v>410</v>
      </c>
      <c r="T23" s="124" t="s">
        <v>677</v>
      </c>
      <c r="U23" s="133">
        <v>42664</v>
      </c>
      <c r="V23" s="148">
        <f t="shared" si="7"/>
        <v>344742.25862068968</v>
      </c>
      <c r="W23" s="146">
        <f>M23</f>
        <v>399901.02</v>
      </c>
      <c r="X23" s="136" t="s">
        <v>351</v>
      </c>
      <c r="Y23" s="137" t="s">
        <v>399</v>
      </c>
      <c r="Z23" s="136" t="s">
        <v>351</v>
      </c>
      <c r="AA23" s="138" t="s">
        <v>400</v>
      </c>
      <c r="AB23" s="155" t="s">
        <v>678</v>
      </c>
      <c r="AC23" s="128" t="s">
        <v>351</v>
      </c>
      <c r="AD23" s="133">
        <v>42667</v>
      </c>
      <c r="AE23" s="156">
        <v>42756</v>
      </c>
      <c r="AF23" s="139" t="s">
        <v>351</v>
      </c>
      <c r="AG23" s="137" t="s">
        <v>351</v>
      </c>
      <c r="AH23" s="137" t="s">
        <v>401</v>
      </c>
      <c r="AI23" s="137" t="str">
        <f t="shared" si="4"/>
        <v>Propios</v>
      </c>
      <c r="AJ23" s="157" t="s">
        <v>680</v>
      </c>
      <c r="AK23" s="141" t="s">
        <v>351</v>
      </c>
      <c r="AL23" s="141" t="s">
        <v>351</v>
      </c>
      <c r="AM23" s="142" t="s">
        <v>391</v>
      </c>
      <c r="AN23" s="143" t="s">
        <v>351</v>
      </c>
      <c r="AO23" s="153" t="s">
        <v>351</v>
      </c>
      <c r="AP23" s="153" t="s">
        <v>351</v>
      </c>
      <c r="AQ23" s="153" t="s">
        <v>351</v>
      </c>
      <c r="AR23" s="153" t="s">
        <v>351</v>
      </c>
      <c r="AS23" s="153" t="s">
        <v>351</v>
      </c>
      <c r="AT23" s="141" t="s">
        <v>351</v>
      </c>
      <c r="AU23" s="141" t="s">
        <v>351</v>
      </c>
      <c r="AV23" s="153" t="s">
        <v>351</v>
      </c>
      <c r="AW23" s="153" t="s">
        <v>351</v>
      </c>
    </row>
    <row r="24" spans="1:49" customFormat="1" ht="98.25" customHeight="1" x14ac:dyDescent="0.25">
      <c r="A24" s="121" t="s">
        <v>405</v>
      </c>
      <c r="B24" s="173" t="s">
        <v>415</v>
      </c>
      <c r="C24" s="174">
        <v>2016</v>
      </c>
      <c r="D24" s="175" t="s">
        <v>506</v>
      </c>
      <c r="E24" s="173" t="s">
        <v>681</v>
      </c>
      <c r="F24" s="176" t="s">
        <v>396</v>
      </c>
      <c r="G24" s="177" t="s">
        <v>780</v>
      </c>
      <c r="H24" s="178" t="s">
        <v>682</v>
      </c>
      <c r="I24" s="127" t="s">
        <v>422</v>
      </c>
      <c r="J24" s="128" t="s">
        <v>423</v>
      </c>
      <c r="K24" s="129" t="s">
        <v>424</v>
      </c>
      <c r="L24" s="130" t="s">
        <v>351</v>
      </c>
      <c r="M24" s="154">
        <v>89900</v>
      </c>
      <c r="N24" s="127" t="s">
        <v>422</v>
      </c>
      <c r="O24" s="128" t="s">
        <v>423</v>
      </c>
      <c r="P24" s="129" t="s">
        <v>424</v>
      </c>
      <c r="Q24" s="122" t="s">
        <v>351</v>
      </c>
      <c r="R24" s="125" t="s">
        <v>410</v>
      </c>
      <c r="S24" s="125" t="s">
        <v>410</v>
      </c>
      <c r="T24" s="124" t="s">
        <v>681</v>
      </c>
      <c r="U24" s="133">
        <v>42668</v>
      </c>
      <c r="V24" s="148">
        <f t="shared" si="7"/>
        <v>77500</v>
      </c>
      <c r="W24" s="146">
        <f t="shared" ref="W24:W50" si="10">M24</f>
        <v>89900</v>
      </c>
      <c r="X24" s="136" t="s">
        <v>351</v>
      </c>
      <c r="Y24" s="137" t="s">
        <v>399</v>
      </c>
      <c r="Z24" s="136" t="s">
        <v>351</v>
      </c>
      <c r="AA24" s="138" t="s">
        <v>400</v>
      </c>
      <c r="AB24" s="126" t="s">
        <v>682</v>
      </c>
      <c r="AC24" s="128" t="s">
        <v>351</v>
      </c>
      <c r="AD24" s="133">
        <v>42674</v>
      </c>
      <c r="AE24" s="156">
        <v>42849</v>
      </c>
      <c r="AF24" s="139" t="s">
        <v>351</v>
      </c>
      <c r="AG24" s="137" t="s">
        <v>351</v>
      </c>
      <c r="AH24" s="137" t="s">
        <v>401</v>
      </c>
      <c r="AI24" s="137" t="str">
        <f t="shared" si="4"/>
        <v>Propios</v>
      </c>
      <c r="AJ24" s="140" t="s">
        <v>683</v>
      </c>
      <c r="AK24" s="141" t="s">
        <v>351</v>
      </c>
      <c r="AL24" s="141" t="s">
        <v>351</v>
      </c>
      <c r="AM24" s="142" t="s">
        <v>391</v>
      </c>
      <c r="AN24" s="143" t="s">
        <v>351</v>
      </c>
      <c r="AO24" s="153" t="s">
        <v>351</v>
      </c>
      <c r="AP24" s="153" t="s">
        <v>351</v>
      </c>
      <c r="AQ24" s="153" t="s">
        <v>351</v>
      </c>
      <c r="AR24" s="153" t="s">
        <v>351</v>
      </c>
      <c r="AS24" s="153" t="s">
        <v>351</v>
      </c>
      <c r="AT24" s="141" t="s">
        <v>351</v>
      </c>
      <c r="AU24" s="141" t="s">
        <v>351</v>
      </c>
      <c r="AV24" s="153" t="s">
        <v>351</v>
      </c>
      <c r="AW24" s="153" t="s">
        <v>351</v>
      </c>
    </row>
    <row r="25" spans="1:49" customFormat="1" ht="98.25" customHeight="1" x14ac:dyDescent="0.25">
      <c r="A25" s="121" t="s">
        <v>405</v>
      </c>
      <c r="B25" s="173" t="s">
        <v>415</v>
      </c>
      <c r="C25" s="174">
        <v>2016</v>
      </c>
      <c r="D25" s="175" t="s">
        <v>506</v>
      </c>
      <c r="E25" s="173" t="s">
        <v>684</v>
      </c>
      <c r="F25" s="176" t="s">
        <v>396</v>
      </c>
      <c r="G25" s="177" t="s">
        <v>780</v>
      </c>
      <c r="H25" s="178" t="s">
        <v>685</v>
      </c>
      <c r="I25" s="127" t="s">
        <v>422</v>
      </c>
      <c r="J25" s="128" t="s">
        <v>423</v>
      </c>
      <c r="K25" s="129" t="s">
        <v>424</v>
      </c>
      <c r="L25" s="130" t="s">
        <v>351</v>
      </c>
      <c r="M25" s="154">
        <v>25520</v>
      </c>
      <c r="N25" s="127" t="s">
        <v>422</v>
      </c>
      <c r="O25" s="128" t="s">
        <v>423</v>
      </c>
      <c r="P25" s="129" t="s">
        <v>424</v>
      </c>
      <c r="Q25" s="122" t="s">
        <v>351</v>
      </c>
      <c r="R25" s="125" t="s">
        <v>410</v>
      </c>
      <c r="S25" s="125" t="s">
        <v>410</v>
      </c>
      <c r="T25" s="124" t="s">
        <v>684</v>
      </c>
      <c r="U25" s="133">
        <v>42664</v>
      </c>
      <c r="V25" s="148">
        <f t="shared" si="7"/>
        <v>22000</v>
      </c>
      <c r="W25" s="146">
        <f t="shared" si="10"/>
        <v>25520</v>
      </c>
      <c r="X25" s="136" t="s">
        <v>351</v>
      </c>
      <c r="Y25" s="137" t="s">
        <v>399</v>
      </c>
      <c r="Z25" s="136" t="s">
        <v>351</v>
      </c>
      <c r="AA25" s="138" t="s">
        <v>400</v>
      </c>
      <c r="AB25" s="126" t="s">
        <v>685</v>
      </c>
      <c r="AC25" s="128" t="s">
        <v>351</v>
      </c>
      <c r="AD25" s="133">
        <v>42667</v>
      </c>
      <c r="AE25" s="156">
        <v>42846</v>
      </c>
      <c r="AF25" s="139" t="s">
        <v>351</v>
      </c>
      <c r="AG25" s="137" t="s">
        <v>351</v>
      </c>
      <c r="AH25" s="137" t="s">
        <v>401</v>
      </c>
      <c r="AI25" s="137" t="str">
        <f t="shared" si="4"/>
        <v>Propios</v>
      </c>
      <c r="AJ25" s="140" t="s">
        <v>433</v>
      </c>
      <c r="AK25" s="141" t="s">
        <v>351</v>
      </c>
      <c r="AL25" s="141" t="s">
        <v>351</v>
      </c>
      <c r="AM25" s="142" t="s">
        <v>391</v>
      </c>
      <c r="AN25" s="143" t="s">
        <v>67</v>
      </c>
      <c r="AO25" s="153" t="s">
        <v>351</v>
      </c>
      <c r="AP25" s="153" t="s">
        <v>351</v>
      </c>
      <c r="AQ25" s="153" t="s">
        <v>351</v>
      </c>
      <c r="AR25" s="153" t="s">
        <v>351</v>
      </c>
      <c r="AS25" s="153" t="s">
        <v>351</v>
      </c>
      <c r="AT25" s="141" t="s">
        <v>351</v>
      </c>
      <c r="AU25" s="141" t="s">
        <v>351</v>
      </c>
      <c r="AV25" s="153" t="s">
        <v>351</v>
      </c>
      <c r="AW25" s="153" t="s">
        <v>351</v>
      </c>
    </row>
    <row r="26" spans="1:49" customFormat="1" ht="109.5" customHeight="1" x14ac:dyDescent="0.25">
      <c r="A26" s="121" t="s">
        <v>405</v>
      </c>
      <c r="B26" s="173" t="s">
        <v>415</v>
      </c>
      <c r="C26" s="174">
        <v>2016</v>
      </c>
      <c r="D26" s="175" t="s">
        <v>506</v>
      </c>
      <c r="E26" s="173" t="s">
        <v>686</v>
      </c>
      <c r="F26" s="176" t="s">
        <v>396</v>
      </c>
      <c r="G26" s="177" t="s">
        <v>780</v>
      </c>
      <c r="H26" s="179" t="s">
        <v>687</v>
      </c>
      <c r="I26" s="127" t="s">
        <v>422</v>
      </c>
      <c r="J26" s="128" t="s">
        <v>423</v>
      </c>
      <c r="K26" s="129" t="s">
        <v>424</v>
      </c>
      <c r="L26" s="130" t="s">
        <v>351</v>
      </c>
      <c r="M26" s="154">
        <v>41180</v>
      </c>
      <c r="N26" s="127" t="s">
        <v>422</v>
      </c>
      <c r="O26" s="128" t="s">
        <v>423</v>
      </c>
      <c r="P26" s="129" t="s">
        <v>424</v>
      </c>
      <c r="Q26" s="122" t="s">
        <v>351</v>
      </c>
      <c r="R26" s="125" t="s">
        <v>410</v>
      </c>
      <c r="S26" s="125" t="s">
        <v>410</v>
      </c>
      <c r="T26" s="124" t="s">
        <v>688</v>
      </c>
      <c r="U26" s="133">
        <v>42664</v>
      </c>
      <c r="V26" s="148">
        <f t="shared" si="7"/>
        <v>35500</v>
      </c>
      <c r="W26" s="146">
        <f t="shared" si="10"/>
        <v>41180</v>
      </c>
      <c r="X26" s="136" t="s">
        <v>351</v>
      </c>
      <c r="Y26" s="137" t="s">
        <v>399</v>
      </c>
      <c r="Z26" s="136" t="s">
        <v>351</v>
      </c>
      <c r="AA26" s="138" t="s">
        <v>400</v>
      </c>
      <c r="AB26" s="158" t="s">
        <v>687</v>
      </c>
      <c r="AC26" s="128" t="s">
        <v>351</v>
      </c>
      <c r="AD26" s="133">
        <v>42667</v>
      </c>
      <c r="AE26" s="156">
        <v>42846</v>
      </c>
      <c r="AF26" s="139" t="s">
        <v>351</v>
      </c>
      <c r="AG26" s="137" t="s">
        <v>351</v>
      </c>
      <c r="AH26" s="137" t="s">
        <v>401</v>
      </c>
      <c r="AI26" s="137" t="str">
        <f t="shared" si="4"/>
        <v>Propios</v>
      </c>
      <c r="AJ26" s="140" t="s">
        <v>433</v>
      </c>
      <c r="AK26" s="141" t="s">
        <v>351</v>
      </c>
      <c r="AL26" s="141" t="s">
        <v>351</v>
      </c>
      <c r="AM26" s="142" t="s">
        <v>391</v>
      </c>
      <c r="AN26" s="143" t="s">
        <v>67</v>
      </c>
      <c r="AO26" s="153" t="s">
        <v>351</v>
      </c>
      <c r="AP26" s="153" t="s">
        <v>351</v>
      </c>
      <c r="AQ26" s="153" t="s">
        <v>351</v>
      </c>
      <c r="AR26" s="153" t="s">
        <v>351</v>
      </c>
      <c r="AS26" s="153" t="s">
        <v>351</v>
      </c>
      <c r="AT26" s="141" t="s">
        <v>351</v>
      </c>
      <c r="AU26" s="141" t="s">
        <v>351</v>
      </c>
      <c r="AV26" s="153" t="s">
        <v>351</v>
      </c>
      <c r="AW26" s="153" t="s">
        <v>351</v>
      </c>
    </row>
    <row r="27" spans="1:49" customFormat="1" ht="90.75" customHeight="1" x14ac:dyDescent="0.25">
      <c r="A27" s="121" t="s">
        <v>405</v>
      </c>
      <c r="B27" s="173" t="s">
        <v>415</v>
      </c>
      <c r="C27" s="174">
        <v>2016</v>
      </c>
      <c r="D27" s="175" t="s">
        <v>506</v>
      </c>
      <c r="E27" s="173" t="s">
        <v>437</v>
      </c>
      <c r="F27" s="176" t="s">
        <v>396</v>
      </c>
      <c r="G27" s="177" t="s">
        <v>780</v>
      </c>
      <c r="H27" s="178" t="s">
        <v>689</v>
      </c>
      <c r="I27" s="127" t="s">
        <v>690</v>
      </c>
      <c r="J27" s="128" t="s">
        <v>691</v>
      </c>
      <c r="K27" s="129" t="s">
        <v>692</v>
      </c>
      <c r="L27" s="130" t="s">
        <v>351</v>
      </c>
      <c r="M27" s="154">
        <v>25520</v>
      </c>
      <c r="N27" s="127" t="s">
        <v>690</v>
      </c>
      <c r="O27" s="128" t="s">
        <v>691</v>
      </c>
      <c r="P27" s="129" t="s">
        <v>692</v>
      </c>
      <c r="Q27" s="122" t="s">
        <v>351</v>
      </c>
      <c r="R27" s="125" t="s">
        <v>410</v>
      </c>
      <c r="S27" s="125" t="s">
        <v>410</v>
      </c>
      <c r="T27" s="124" t="s">
        <v>693</v>
      </c>
      <c r="U27" s="133">
        <v>42664</v>
      </c>
      <c r="V27" s="148">
        <f t="shared" si="7"/>
        <v>22000</v>
      </c>
      <c r="W27" s="146">
        <f t="shared" si="10"/>
        <v>25520</v>
      </c>
      <c r="X27" s="136" t="s">
        <v>351</v>
      </c>
      <c r="Y27" s="137" t="s">
        <v>399</v>
      </c>
      <c r="Z27" s="136" t="s">
        <v>351</v>
      </c>
      <c r="AA27" s="138" t="s">
        <v>400</v>
      </c>
      <c r="AB27" s="126" t="s">
        <v>689</v>
      </c>
      <c r="AC27" s="128" t="s">
        <v>351</v>
      </c>
      <c r="AD27" s="133">
        <v>42667</v>
      </c>
      <c r="AE27" s="156">
        <v>42848</v>
      </c>
      <c r="AF27" s="139" t="s">
        <v>351</v>
      </c>
      <c r="AG27" s="137" t="s">
        <v>351</v>
      </c>
      <c r="AH27" s="137" t="s">
        <v>401</v>
      </c>
      <c r="AI27" s="137" t="str">
        <f t="shared" si="4"/>
        <v>Propios</v>
      </c>
      <c r="AJ27" s="140" t="s">
        <v>433</v>
      </c>
      <c r="AK27" s="141" t="s">
        <v>351</v>
      </c>
      <c r="AL27" s="141" t="s">
        <v>351</v>
      </c>
      <c r="AM27" s="142" t="s">
        <v>391</v>
      </c>
      <c r="AN27" s="143" t="s">
        <v>67</v>
      </c>
      <c r="AO27" s="153" t="s">
        <v>351</v>
      </c>
      <c r="AP27" s="153" t="s">
        <v>351</v>
      </c>
      <c r="AQ27" s="153" t="s">
        <v>351</v>
      </c>
      <c r="AR27" s="153" t="s">
        <v>351</v>
      </c>
      <c r="AS27" s="153" t="s">
        <v>351</v>
      </c>
      <c r="AT27" s="141" t="s">
        <v>351</v>
      </c>
      <c r="AU27" s="141" t="s">
        <v>351</v>
      </c>
      <c r="AV27" s="153" t="s">
        <v>351</v>
      </c>
      <c r="AW27" s="153" t="s">
        <v>351</v>
      </c>
    </row>
    <row r="28" spans="1:49" customFormat="1" ht="105.75" customHeight="1" x14ac:dyDescent="0.25">
      <c r="A28" s="121" t="s">
        <v>405</v>
      </c>
      <c r="B28" s="173" t="s">
        <v>415</v>
      </c>
      <c r="C28" s="174">
        <v>2016</v>
      </c>
      <c r="D28" s="175" t="s">
        <v>506</v>
      </c>
      <c r="E28" s="173" t="s">
        <v>694</v>
      </c>
      <c r="F28" s="176" t="s">
        <v>396</v>
      </c>
      <c r="G28" s="177" t="s">
        <v>780</v>
      </c>
      <c r="H28" s="180" t="s">
        <v>695</v>
      </c>
      <c r="I28" s="127" t="s">
        <v>690</v>
      </c>
      <c r="J28" s="128" t="s">
        <v>691</v>
      </c>
      <c r="K28" s="129" t="s">
        <v>692</v>
      </c>
      <c r="L28" s="130" t="s">
        <v>351</v>
      </c>
      <c r="M28" s="154">
        <v>35380</v>
      </c>
      <c r="N28" s="127" t="s">
        <v>690</v>
      </c>
      <c r="O28" s="128" t="s">
        <v>691</v>
      </c>
      <c r="P28" s="129" t="s">
        <v>692</v>
      </c>
      <c r="Q28" s="122" t="s">
        <v>351</v>
      </c>
      <c r="R28" s="125" t="s">
        <v>410</v>
      </c>
      <c r="S28" s="125" t="s">
        <v>410</v>
      </c>
      <c r="T28" s="124" t="s">
        <v>696</v>
      </c>
      <c r="U28" s="133">
        <v>42664</v>
      </c>
      <c r="V28" s="148">
        <f t="shared" si="7"/>
        <v>30500.000000000004</v>
      </c>
      <c r="W28" s="146">
        <f t="shared" si="10"/>
        <v>35380</v>
      </c>
      <c r="X28" s="136" t="s">
        <v>351</v>
      </c>
      <c r="Y28" s="137" t="s">
        <v>399</v>
      </c>
      <c r="Z28" s="136" t="s">
        <v>351</v>
      </c>
      <c r="AA28" s="138" t="s">
        <v>400</v>
      </c>
      <c r="AB28" s="159" t="s">
        <v>695</v>
      </c>
      <c r="AC28" s="128" t="s">
        <v>351</v>
      </c>
      <c r="AD28" s="133">
        <v>42667</v>
      </c>
      <c r="AE28" s="156">
        <v>42846</v>
      </c>
      <c r="AF28" s="139" t="s">
        <v>351</v>
      </c>
      <c r="AG28" s="137" t="s">
        <v>351</v>
      </c>
      <c r="AH28" s="137" t="s">
        <v>401</v>
      </c>
      <c r="AI28" s="137" t="str">
        <f t="shared" si="4"/>
        <v>Propios</v>
      </c>
      <c r="AJ28" s="140" t="s">
        <v>433</v>
      </c>
      <c r="AK28" s="141" t="s">
        <v>351</v>
      </c>
      <c r="AL28" s="141" t="s">
        <v>351</v>
      </c>
      <c r="AM28" s="142" t="s">
        <v>391</v>
      </c>
      <c r="AN28" s="143" t="s">
        <v>67</v>
      </c>
      <c r="AO28" s="153" t="s">
        <v>351</v>
      </c>
      <c r="AP28" s="153" t="s">
        <v>351</v>
      </c>
      <c r="AQ28" s="153" t="s">
        <v>351</v>
      </c>
      <c r="AR28" s="153" t="s">
        <v>351</v>
      </c>
      <c r="AS28" s="153" t="s">
        <v>351</v>
      </c>
      <c r="AT28" s="141" t="s">
        <v>351</v>
      </c>
      <c r="AU28" s="141" t="s">
        <v>351</v>
      </c>
      <c r="AV28" s="153" t="s">
        <v>351</v>
      </c>
      <c r="AW28" s="153" t="s">
        <v>351</v>
      </c>
    </row>
    <row r="29" spans="1:49" customFormat="1" ht="42" customHeight="1" x14ac:dyDescent="0.25">
      <c r="A29" s="121" t="s">
        <v>405</v>
      </c>
      <c r="B29" s="173" t="s">
        <v>697</v>
      </c>
      <c r="C29" s="174">
        <v>2016</v>
      </c>
      <c r="D29" s="175" t="s">
        <v>506</v>
      </c>
      <c r="E29" s="173" t="s">
        <v>698</v>
      </c>
      <c r="F29" s="176" t="s">
        <v>396</v>
      </c>
      <c r="G29" s="177" t="s">
        <v>780</v>
      </c>
      <c r="H29" s="181" t="s">
        <v>699</v>
      </c>
      <c r="I29" s="127" t="s">
        <v>351</v>
      </c>
      <c r="J29" s="128" t="s">
        <v>351</v>
      </c>
      <c r="K29" s="129" t="s">
        <v>351</v>
      </c>
      <c r="L29" s="130" t="s">
        <v>700</v>
      </c>
      <c r="M29" s="154">
        <v>1288173.31</v>
      </c>
      <c r="N29" s="123" t="s">
        <v>351</v>
      </c>
      <c r="O29" s="123" t="s">
        <v>351</v>
      </c>
      <c r="P29" s="123" t="s">
        <v>351</v>
      </c>
      <c r="Q29" s="130" t="s">
        <v>700</v>
      </c>
      <c r="R29" s="125" t="s">
        <v>410</v>
      </c>
      <c r="S29" s="125" t="s">
        <v>410</v>
      </c>
      <c r="T29" s="124" t="s">
        <v>698</v>
      </c>
      <c r="U29" s="133">
        <v>42678</v>
      </c>
      <c r="V29" s="148">
        <f t="shared" si="7"/>
        <v>1110494.2327586208</v>
      </c>
      <c r="W29" s="146">
        <f t="shared" si="10"/>
        <v>1288173.31</v>
      </c>
      <c r="X29" s="136" t="s">
        <v>351</v>
      </c>
      <c r="Y29" s="137" t="s">
        <v>399</v>
      </c>
      <c r="Z29" s="136" t="s">
        <v>351</v>
      </c>
      <c r="AA29" s="138" t="s">
        <v>400</v>
      </c>
      <c r="AB29" s="160" t="s">
        <v>699</v>
      </c>
      <c r="AC29" s="128" t="s">
        <v>351</v>
      </c>
      <c r="AD29" s="133">
        <v>42683</v>
      </c>
      <c r="AE29" s="156">
        <v>42727</v>
      </c>
      <c r="AF29" s="139" t="s">
        <v>351</v>
      </c>
      <c r="AG29" s="137" t="s">
        <v>351</v>
      </c>
      <c r="AH29" s="137" t="s">
        <v>401</v>
      </c>
      <c r="AI29" s="137" t="str">
        <f t="shared" si="4"/>
        <v>Propios</v>
      </c>
      <c r="AJ29" s="140" t="s">
        <v>433</v>
      </c>
      <c r="AK29" s="141" t="s">
        <v>351</v>
      </c>
      <c r="AL29" s="141" t="s">
        <v>351</v>
      </c>
      <c r="AM29" s="142" t="s">
        <v>701</v>
      </c>
      <c r="AN29" s="143" t="s">
        <v>67</v>
      </c>
      <c r="AO29" s="153" t="s">
        <v>351</v>
      </c>
      <c r="AP29" s="153" t="s">
        <v>351</v>
      </c>
      <c r="AQ29" s="153" t="s">
        <v>351</v>
      </c>
      <c r="AR29" s="153" t="s">
        <v>351</v>
      </c>
      <c r="AS29" s="153" t="s">
        <v>351</v>
      </c>
      <c r="AT29" s="141" t="s">
        <v>351</v>
      </c>
      <c r="AU29" s="141" t="s">
        <v>351</v>
      </c>
      <c r="AV29" s="153" t="s">
        <v>351</v>
      </c>
      <c r="AW29" s="153" t="s">
        <v>351</v>
      </c>
    </row>
    <row r="30" spans="1:49" customFormat="1" ht="63" customHeight="1" x14ac:dyDescent="0.25">
      <c r="A30" s="121" t="s">
        <v>405</v>
      </c>
      <c r="B30" s="173" t="s">
        <v>697</v>
      </c>
      <c r="C30" s="174">
        <v>2016</v>
      </c>
      <c r="D30" s="175" t="s">
        <v>506</v>
      </c>
      <c r="E30" s="173" t="s">
        <v>702</v>
      </c>
      <c r="F30" s="176" t="s">
        <v>396</v>
      </c>
      <c r="G30" s="177" t="s">
        <v>780</v>
      </c>
      <c r="H30" s="182" t="s">
        <v>703</v>
      </c>
      <c r="I30" s="127" t="s">
        <v>351</v>
      </c>
      <c r="J30" s="128" t="s">
        <v>351</v>
      </c>
      <c r="K30" s="129" t="s">
        <v>351</v>
      </c>
      <c r="L30" s="130" t="s">
        <v>704</v>
      </c>
      <c r="M30" s="154">
        <v>1149820.7</v>
      </c>
      <c r="N30" s="123" t="s">
        <v>351</v>
      </c>
      <c r="O30" s="123" t="s">
        <v>351</v>
      </c>
      <c r="P30" s="123" t="s">
        <v>351</v>
      </c>
      <c r="Q30" s="130" t="s">
        <v>704</v>
      </c>
      <c r="R30" s="125" t="s">
        <v>410</v>
      </c>
      <c r="S30" s="125" t="s">
        <v>410</v>
      </c>
      <c r="T30" s="124" t="s">
        <v>702</v>
      </c>
      <c r="U30" s="133">
        <v>42678</v>
      </c>
      <c r="V30" s="148">
        <f t="shared" si="7"/>
        <v>991224.74137931038</v>
      </c>
      <c r="W30" s="146">
        <f t="shared" si="10"/>
        <v>1149820.7</v>
      </c>
      <c r="X30" s="136" t="s">
        <v>351</v>
      </c>
      <c r="Y30" s="137" t="s">
        <v>399</v>
      </c>
      <c r="Z30" s="136" t="s">
        <v>351</v>
      </c>
      <c r="AA30" s="138" t="s">
        <v>400</v>
      </c>
      <c r="AB30" s="161" t="s">
        <v>703</v>
      </c>
      <c r="AC30" s="128" t="s">
        <v>351</v>
      </c>
      <c r="AD30" s="133">
        <v>42683</v>
      </c>
      <c r="AE30" s="156">
        <v>42832</v>
      </c>
      <c r="AF30" s="139" t="s">
        <v>351</v>
      </c>
      <c r="AG30" s="137" t="s">
        <v>351</v>
      </c>
      <c r="AH30" s="137" t="s">
        <v>401</v>
      </c>
      <c r="AI30" s="137" t="str">
        <f t="shared" si="4"/>
        <v>Propios</v>
      </c>
      <c r="AJ30" s="140" t="s">
        <v>433</v>
      </c>
      <c r="AK30" s="141" t="s">
        <v>351</v>
      </c>
      <c r="AL30" s="141" t="s">
        <v>351</v>
      </c>
      <c r="AM30" s="142" t="s">
        <v>391</v>
      </c>
      <c r="AN30" s="144" t="s">
        <v>67</v>
      </c>
      <c r="AO30" s="153" t="s">
        <v>351</v>
      </c>
      <c r="AP30" s="153" t="s">
        <v>351</v>
      </c>
      <c r="AQ30" s="153" t="s">
        <v>351</v>
      </c>
      <c r="AR30" s="153" t="s">
        <v>351</v>
      </c>
      <c r="AS30" s="153" t="s">
        <v>351</v>
      </c>
      <c r="AT30" s="141" t="s">
        <v>351</v>
      </c>
      <c r="AU30" s="141" t="s">
        <v>351</v>
      </c>
      <c r="AV30" s="153" t="s">
        <v>351</v>
      </c>
      <c r="AW30" s="153" t="s">
        <v>351</v>
      </c>
    </row>
    <row r="31" spans="1:49" customFormat="1" ht="33.75" x14ac:dyDescent="0.25">
      <c r="A31" s="121" t="s">
        <v>459</v>
      </c>
      <c r="B31" s="173" t="s">
        <v>697</v>
      </c>
      <c r="C31" s="174">
        <v>2016</v>
      </c>
      <c r="D31" s="175" t="s">
        <v>506</v>
      </c>
      <c r="E31" s="173" t="s">
        <v>705</v>
      </c>
      <c r="F31" s="176" t="s">
        <v>396</v>
      </c>
      <c r="G31" s="177" t="s">
        <v>780</v>
      </c>
      <c r="H31" s="178" t="s">
        <v>706</v>
      </c>
      <c r="I31" s="127" t="s">
        <v>351</v>
      </c>
      <c r="J31" s="128" t="s">
        <v>351</v>
      </c>
      <c r="K31" s="129" t="s">
        <v>351</v>
      </c>
      <c r="L31" s="130" t="s">
        <v>707</v>
      </c>
      <c r="M31" s="135">
        <v>1499179.3</v>
      </c>
      <c r="N31" s="123" t="s">
        <v>351</v>
      </c>
      <c r="O31" s="123" t="s">
        <v>351</v>
      </c>
      <c r="P31" s="123" t="s">
        <v>351</v>
      </c>
      <c r="Q31" s="130" t="s">
        <v>707</v>
      </c>
      <c r="R31" s="125" t="s">
        <v>410</v>
      </c>
      <c r="S31" s="132" t="s">
        <v>410</v>
      </c>
      <c r="T31" s="124" t="s">
        <v>705</v>
      </c>
      <c r="U31" s="133">
        <v>42689</v>
      </c>
      <c r="V31" s="148">
        <f t="shared" si="7"/>
        <v>1292395.9482758623</v>
      </c>
      <c r="W31" s="146">
        <f t="shared" si="10"/>
        <v>1499179.3</v>
      </c>
      <c r="X31" s="136" t="s">
        <v>351</v>
      </c>
      <c r="Y31" s="137" t="s">
        <v>399</v>
      </c>
      <c r="Z31" s="136" t="s">
        <v>351</v>
      </c>
      <c r="AA31" s="138" t="s">
        <v>400</v>
      </c>
      <c r="AB31" s="126" t="s">
        <v>706</v>
      </c>
      <c r="AC31" s="128" t="s">
        <v>351</v>
      </c>
      <c r="AD31" s="133">
        <v>42696</v>
      </c>
      <c r="AE31" s="156">
        <v>42785</v>
      </c>
      <c r="AF31" s="139" t="s">
        <v>351</v>
      </c>
      <c r="AG31" s="137" t="s">
        <v>351</v>
      </c>
      <c r="AH31" s="137" t="s">
        <v>401</v>
      </c>
      <c r="AI31" s="137" t="str">
        <f t="shared" si="4"/>
        <v>Propios</v>
      </c>
      <c r="AJ31" s="140" t="s">
        <v>433</v>
      </c>
      <c r="AK31" s="141" t="s">
        <v>351</v>
      </c>
      <c r="AL31" s="141" t="s">
        <v>351</v>
      </c>
      <c r="AM31" s="142" t="s">
        <v>391</v>
      </c>
      <c r="AN31" s="143" t="s">
        <v>67</v>
      </c>
      <c r="AO31" s="153" t="s">
        <v>351</v>
      </c>
      <c r="AP31" s="153" t="s">
        <v>351</v>
      </c>
      <c r="AQ31" s="153" t="s">
        <v>351</v>
      </c>
      <c r="AR31" s="153" t="s">
        <v>351</v>
      </c>
      <c r="AS31" s="153" t="s">
        <v>351</v>
      </c>
      <c r="AT31" s="141" t="s">
        <v>351</v>
      </c>
      <c r="AU31" s="141" t="s">
        <v>351</v>
      </c>
      <c r="AV31" s="153" t="s">
        <v>351</v>
      </c>
      <c r="AW31" s="153" t="s">
        <v>351</v>
      </c>
    </row>
    <row r="32" spans="1:49" customFormat="1" ht="45" x14ac:dyDescent="0.25">
      <c r="A32" s="121" t="s">
        <v>405</v>
      </c>
      <c r="B32" s="173" t="s">
        <v>697</v>
      </c>
      <c r="C32" s="174">
        <v>2016</v>
      </c>
      <c r="D32" s="175" t="s">
        <v>506</v>
      </c>
      <c r="E32" s="173" t="s">
        <v>708</v>
      </c>
      <c r="F32" s="176" t="s">
        <v>396</v>
      </c>
      <c r="G32" s="177" t="s">
        <v>780</v>
      </c>
      <c r="H32" s="178" t="s">
        <v>709</v>
      </c>
      <c r="I32" s="145" t="s">
        <v>351</v>
      </c>
      <c r="J32" s="128" t="s">
        <v>351</v>
      </c>
      <c r="K32" s="129" t="s">
        <v>351</v>
      </c>
      <c r="L32" s="130" t="s">
        <v>710</v>
      </c>
      <c r="M32" s="135">
        <v>1499993.79</v>
      </c>
      <c r="N32" s="123" t="s">
        <v>351</v>
      </c>
      <c r="O32" s="123" t="s">
        <v>351</v>
      </c>
      <c r="P32" s="123" t="s">
        <v>351</v>
      </c>
      <c r="Q32" s="130" t="s">
        <v>710</v>
      </c>
      <c r="R32" s="125" t="s">
        <v>410</v>
      </c>
      <c r="S32" s="132" t="s">
        <v>410</v>
      </c>
      <c r="T32" s="124" t="s">
        <v>708</v>
      </c>
      <c r="U32" s="133">
        <v>42696</v>
      </c>
      <c r="V32" s="162">
        <f t="shared" si="7"/>
        <v>1293098.0948275863</v>
      </c>
      <c r="W32" s="135">
        <f t="shared" si="10"/>
        <v>1499993.79</v>
      </c>
      <c r="X32" s="136" t="s">
        <v>351</v>
      </c>
      <c r="Y32" s="137" t="s">
        <v>399</v>
      </c>
      <c r="Z32" s="136" t="s">
        <v>351</v>
      </c>
      <c r="AA32" s="138" t="s">
        <v>400</v>
      </c>
      <c r="AB32" s="126" t="s">
        <v>709</v>
      </c>
      <c r="AC32" s="128" t="s">
        <v>351</v>
      </c>
      <c r="AD32" s="133">
        <v>42705</v>
      </c>
      <c r="AE32" s="133">
        <v>42489</v>
      </c>
      <c r="AF32" s="139" t="s">
        <v>351</v>
      </c>
      <c r="AG32" s="137" t="s">
        <v>351</v>
      </c>
      <c r="AH32" s="137" t="s">
        <v>401</v>
      </c>
      <c r="AI32" s="137" t="str">
        <f t="shared" si="4"/>
        <v>Propios</v>
      </c>
      <c r="AJ32" s="140" t="s">
        <v>433</v>
      </c>
      <c r="AK32" s="141" t="s">
        <v>351</v>
      </c>
      <c r="AL32" s="141" t="s">
        <v>351</v>
      </c>
      <c r="AM32" s="142" t="s">
        <v>391</v>
      </c>
      <c r="AN32" s="144" t="s">
        <v>67</v>
      </c>
      <c r="AO32" s="153" t="s">
        <v>351</v>
      </c>
      <c r="AP32" s="153" t="s">
        <v>351</v>
      </c>
      <c r="AQ32" s="153" t="s">
        <v>351</v>
      </c>
      <c r="AR32" s="153" t="s">
        <v>351</v>
      </c>
      <c r="AS32" s="153" t="s">
        <v>351</v>
      </c>
      <c r="AT32" s="141" t="s">
        <v>351</v>
      </c>
      <c r="AU32" s="141" t="s">
        <v>351</v>
      </c>
      <c r="AV32" s="153" t="s">
        <v>351</v>
      </c>
      <c r="AW32" s="153" t="s">
        <v>351</v>
      </c>
    </row>
    <row r="33" spans="1:49" customFormat="1" ht="45.75" customHeight="1" x14ac:dyDescent="0.25">
      <c r="A33" s="121" t="s">
        <v>405</v>
      </c>
      <c r="B33" s="173" t="s">
        <v>697</v>
      </c>
      <c r="C33" s="174">
        <v>2016</v>
      </c>
      <c r="D33" s="175" t="s">
        <v>506</v>
      </c>
      <c r="E33" s="173" t="s">
        <v>711</v>
      </c>
      <c r="F33" s="176" t="s">
        <v>396</v>
      </c>
      <c r="G33" s="177" t="s">
        <v>780</v>
      </c>
      <c r="H33" s="178" t="s">
        <v>712</v>
      </c>
      <c r="I33" s="127" t="s">
        <v>713</v>
      </c>
      <c r="J33" s="128" t="s">
        <v>251</v>
      </c>
      <c r="K33" s="129" t="s">
        <v>714</v>
      </c>
      <c r="L33" s="130" t="s">
        <v>351</v>
      </c>
      <c r="M33" s="135">
        <v>1137000</v>
      </c>
      <c r="N33" s="127" t="s">
        <v>713</v>
      </c>
      <c r="O33" s="128" t="s">
        <v>251</v>
      </c>
      <c r="P33" s="129" t="s">
        <v>714</v>
      </c>
      <c r="Q33" s="122" t="s">
        <v>351</v>
      </c>
      <c r="R33" s="125" t="s">
        <v>410</v>
      </c>
      <c r="S33" s="132" t="s">
        <v>410</v>
      </c>
      <c r="T33" s="124" t="s">
        <v>711</v>
      </c>
      <c r="U33" s="133">
        <v>42692</v>
      </c>
      <c r="V33" s="162">
        <f t="shared" si="7"/>
        <v>980172.41379310354</v>
      </c>
      <c r="W33" s="135">
        <f t="shared" si="10"/>
        <v>1137000</v>
      </c>
      <c r="X33" s="136" t="s">
        <v>351</v>
      </c>
      <c r="Y33" s="137" t="s">
        <v>399</v>
      </c>
      <c r="Z33" s="136" t="s">
        <v>351</v>
      </c>
      <c r="AA33" s="138" t="s">
        <v>400</v>
      </c>
      <c r="AB33" s="126" t="s">
        <v>712</v>
      </c>
      <c r="AC33" s="128" t="s">
        <v>351</v>
      </c>
      <c r="AD33" s="133">
        <v>42702</v>
      </c>
      <c r="AE33" s="133">
        <v>42851</v>
      </c>
      <c r="AF33" s="139" t="s">
        <v>351</v>
      </c>
      <c r="AG33" s="137" t="s">
        <v>351</v>
      </c>
      <c r="AH33" s="137" t="s">
        <v>401</v>
      </c>
      <c r="AI33" s="137" t="str">
        <f t="shared" si="4"/>
        <v>Propios</v>
      </c>
      <c r="AJ33" s="140" t="s">
        <v>433</v>
      </c>
      <c r="AK33" s="141" t="s">
        <v>351</v>
      </c>
      <c r="AL33" s="141" t="s">
        <v>351</v>
      </c>
      <c r="AM33" s="142" t="s">
        <v>391</v>
      </c>
      <c r="AN33" s="143" t="s">
        <v>67</v>
      </c>
      <c r="AO33" s="153" t="s">
        <v>351</v>
      </c>
      <c r="AP33" s="153" t="s">
        <v>351</v>
      </c>
      <c r="AQ33" s="153" t="s">
        <v>351</v>
      </c>
      <c r="AR33" s="153" t="s">
        <v>351</v>
      </c>
      <c r="AS33" s="153" t="s">
        <v>351</v>
      </c>
      <c r="AT33" s="141" t="s">
        <v>351</v>
      </c>
      <c r="AU33" s="141" t="s">
        <v>351</v>
      </c>
      <c r="AV33" s="153" t="s">
        <v>351</v>
      </c>
      <c r="AW33" s="153" t="s">
        <v>351</v>
      </c>
    </row>
    <row r="34" spans="1:49" customFormat="1" ht="45" x14ac:dyDescent="0.25">
      <c r="A34" s="121" t="s">
        <v>405</v>
      </c>
      <c r="B34" s="173" t="s">
        <v>415</v>
      </c>
      <c r="C34" s="174">
        <v>2016</v>
      </c>
      <c r="D34" s="175" t="s">
        <v>506</v>
      </c>
      <c r="E34" s="173" t="s">
        <v>715</v>
      </c>
      <c r="F34" s="176" t="s">
        <v>396</v>
      </c>
      <c r="G34" s="177" t="s">
        <v>780</v>
      </c>
      <c r="H34" s="178" t="s">
        <v>716</v>
      </c>
      <c r="I34" s="127" t="s">
        <v>717</v>
      </c>
      <c r="J34" s="128" t="s">
        <v>718</v>
      </c>
      <c r="K34" s="129" t="s">
        <v>719</v>
      </c>
      <c r="L34" s="130" t="s">
        <v>351</v>
      </c>
      <c r="M34" s="135">
        <v>58000</v>
      </c>
      <c r="N34" s="127" t="s">
        <v>717</v>
      </c>
      <c r="O34" s="128" t="s">
        <v>718</v>
      </c>
      <c r="P34" s="129" t="s">
        <v>719</v>
      </c>
      <c r="Q34" s="122" t="s">
        <v>351</v>
      </c>
      <c r="R34" s="125" t="s">
        <v>410</v>
      </c>
      <c r="S34" s="132" t="s">
        <v>410</v>
      </c>
      <c r="T34" s="124" t="s">
        <v>715</v>
      </c>
      <c r="U34" s="133">
        <v>42691</v>
      </c>
      <c r="V34" s="162">
        <f t="shared" si="7"/>
        <v>50000</v>
      </c>
      <c r="W34" s="135">
        <f t="shared" si="10"/>
        <v>58000</v>
      </c>
      <c r="X34" s="136" t="s">
        <v>351</v>
      </c>
      <c r="Y34" s="137" t="s">
        <v>399</v>
      </c>
      <c r="Z34" s="136" t="s">
        <v>351</v>
      </c>
      <c r="AA34" s="138" t="s">
        <v>400</v>
      </c>
      <c r="AB34" s="155" t="s">
        <v>716</v>
      </c>
      <c r="AC34" s="128" t="s">
        <v>351</v>
      </c>
      <c r="AD34" s="133">
        <v>42699</v>
      </c>
      <c r="AE34" s="133">
        <v>42483</v>
      </c>
      <c r="AF34" s="139" t="s">
        <v>351</v>
      </c>
      <c r="AG34" s="137" t="s">
        <v>351</v>
      </c>
      <c r="AH34" s="137" t="s">
        <v>401</v>
      </c>
      <c r="AI34" s="137" t="str">
        <f t="shared" si="4"/>
        <v>Propios</v>
      </c>
      <c r="AJ34" s="140" t="s">
        <v>433</v>
      </c>
      <c r="AK34" s="141" t="s">
        <v>351</v>
      </c>
      <c r="AL34" s="141" t="s">
        <v>351</v>
      </c>
      <c r="AM34" s="142" t="s">
        <v>391</v>
      </c>
      <c r="AN34" s="144" t="s">
        <v>67</v>
      </c>
      <c r="AO34" s="153" t="s">
        <v>351</v>
      </c>
      <c r="AP34" s="153" t="s">
        <v>351</v>
      </c>
      <c r="AQ34" s="153" t="s">
        <v>351</v>
      </c>
      <c r="AR34" s="153" t="s">
        <v>351</v>
      </c>
      <c r="AS34" s="153" t="s">
        <v>351</v>
      </c>
      <c r="AT34" s="141" t="s">
        <v>351</v>
      </c>
      <c r="AU34" s="141" t="s">
        <v>351</v>
      </c>
      <c r="AV34" s="153" t="s">
        <v>351</v>
      </c>
      <c r="AW34" s="153" t="s">
        <v>351</v>
      </c>
    </row>
    <row r="35" spans="1:49" customFormat="1" ht="45" x14ac:dyDescent="0.25">
      <c r="A35" s="121" t="s">
        <v>405</v>
      </c>
      <c r="B35" s="173" t="s">
        <v>415</v>
      </c>
      <c r="C35" s="174">
        <v>2016</v>
      </c>
      <c r="D35" s="175" t="s">
        <v>506</v>
      </c>
      <c r="E35" s="173" t="s">
        <v>720</v>
      </c>
      <c r="F35" s="176" t="s">
        <v>396</v>
      </c>
      <c r="G35" s="177" t="s">
        <v>780</v>
      </c>
      <c r="H35" s="178" t="s">
        <v>721</v>
      </c>
      <c r="I35" s="127" t="s">
        <v>722</v>
      </c>
      <c r="J35" s="128" t="s">
        <v>440</v>
      </c>
      <c r="K35" s="129" t="s">
        <v>723</v>
      </c>
      <c r="L35" s="130" t="s">
        <v>351</v>
      </c>
      <c r="M35" s="135">
        <v>58000</v>
      </c>
      <c r="N35" s="127" t="s">
        <v>722</v>
      </c>
      <c r="O35" s="128" t="s">
        <v>724</v>
      </c>
      <c r="P35" s="129" t="s">
        <v>723</v>
      </c>
      <c r="Q35" s="122" t="s">
        <v>351</v>
      </c>
      <c r="R35" s="125" t="s">
        <v>410</v>
      </c>
      <c r="S35" s="132" t="s">
        <v>410</v>
      </c>
      <c r="T35" s="124" t="s">
        <v>720</v>
      </c>
      <c r="U35" s="133"/>
      <c r="V35" s="162">
        <f t="shared" si="7"/>
        <v>50000</v>
      </c>
      <c r="W35" s="135">
        <f t="shared" si="10"/>
        <v>58000</v>
      </c>
      <c r="X35" s="136" t="s">
        <v>351</v>
      </c>
      <c r="Y35" s="137" t="s">
        <v>399</v>
      </c>
      <c r="Z35" s="136" t="s">
        <v>351</v>
      </c>
      <c r="AA35" s="138" t="s">
        <v>400</v>
      </c>
      <c r="AB35" s="155" t="s">
        <v>725</v>
      </c>
      <c r="AC35" s="128" t="s">
        <v>351</v>
      </c>
      <c r="AD35" s="133">
        <v>42699</v>
      </c>
      <c r="AE35" s="133">
        <v>42848</v>
      </c>
      <c r="AF35" s="139" t="s">
        <v>351</v>
      </c>
      <c r="AG35" s="137" t="s">
        <v>351</v>
      </c>
      <c r="AH35" s="137" t="s">
        <v>401</v>
      </c>
      <c r="AI35" s="137" t="str">
        <f t="shared" si="4"/>
        <v>Propios</v>
      </c>
      <c r="AJ35" s="140" t="s">
        <v>433</v>
      </c>
      <c r="AK35" s="141" t="s">
        <v>351</v>
      </c>
      <c r="AL35" s="141" t="s">
        <v>351</v>
      </c>
      <c r="AM35" s="142" t="s">
        <v>391</v>
      </c>
      <c r="AN35" s="144" t="s">
        <v>67</v>
      </c>
      <c r="AO35" s="153" t="s">
        <v>351</v>
      </c>
      <c r="AP35" s="153" t="s">
        <v>351</v>
      </c>
      <c r="AQ35" s="153" t="s">
        <v>351</v>
      </c>
      <c r="AR35" s="153" t="s">
        <v>351</v>
      </c>
      <c r="AS35" s="153" t="s">
        <v>351</v>
      </c>
      <c r="AT35" s="141" t="s">
        <v>351</v>
      </c>
      <c r="AU35" s="141" t="s">
        <v>351</v>
      </c>
      <c r="AV35" s="153" t="s">
        <v>351</v>
      </c>
      <c r="AW35" s="153" t="s">
        <v>351</v>
      </c>
    </row>
    <row r="36" spans="1:49" customFormat="1" ht="78.75" customHeight="1" x14ac:dyDescent="0.25">
      <c r="A36" s="121" t="s">
        <v>405</v>
      </c>
      <c r="B36" s="173" t="s">
        <v>415</v>
      </c>
      <c r="C36" s="174">
        <v>2016</v>
      </c>
      <c r="D36" s="175" t="s">
        <v>506</v>
      </c>
      <c r="E36" s="173" t="s">
        <v>726</v>
      </c>
      <c r="F36" s="176" t="s">
        <v>396</v>
      </c>
      <c r="G36" s="177" t="s">
        <v>780</v>
      </c>
      <c r="H36" s="178" t="s">
        <v>727</v>
      </c>
      <c r="I36" s="145" t="s">
        <v>728</v>
      </c>
      <c r="J36" s="128" t="s">
        <v>729</v>
      </c>
      <c r="K36" s="129" t="s">
        <v>730</v>
      </c>
      <c r="L36" s="130" t="s">
        <v>351</v>
      </c>
      <c r="M36" s="135">
        <v>29000</v>
      </c>
      <c r="N36" s="145" t="s">
        <v>728</v>
      </c>
      <c r="O36" s="128" t="s">
        <v>729</v>
      </c>
      <c r="P36" s="129" t="s">
        <v>730</v>
      </c>
      <c r="Q36" s="122" t="s">
        <v>351</v>
      </c>
      <c r="R36" s="125" t="s">
        <v>410</v>
      </c>
      <c r="S36" s="132" t="s">
        <v>410</v>
      </c>
      <c r="T36" s="124" t="s">
        <v>726</v>
      </c>
      <c r="U36" s="133">
        <v>42699</v>
      </c>
      <c r="V36" s="162">
        <f t="shared" si="7"/>
        <v>25000</v>
      </c>
      <c r="W36" s="135">
        <f t="shared" si="10"/>
        <v>29000</v>
      </c>
      <c r="X36" s="136" t="s">
        <v>351</v>
      </c>
      <c r="Y36" s="137" t="s">
        <v>399</v>
      </c>
      <c r="Z36" s="136" t="s">
        <v>351</v>
      </c>
      <c r="AA36" s="138" t="s">
        <v>400</v>
      </c>
      <c r="AB36" s="126" t="s">
        <v>727</v>
      </c>
      <c r="AC36" s="128" t="s">
        <v>351</v>
      </c>
      <c r="AD36" s="133">
        <v>42702</v>
      </c>
      <c r="AE36" s="133">
        <v>42881</v>
      </c>
      <c r="AF36" s="139" t="s">
        <v>351</v>
      </c>
      <c r="AG36" s="137" t="s">
        <v>351</v>
      </c>
      <c r="AH36" s="137" t="s">
        <v>401</v>
      </c>
      <c r="AI36" s="137" t="str">
        <f t="shared" si="4"/>
        <v>Propios</v>
      </c>
      <c r="AJ36" s="140" t="s">
        <v>433</v>
      </c>
      <c r="AK36" s="141" t="s">
        <v>351</v>
      </c>
      <c r="AL36" s="141" t="s">
        <v>351</v>
      </c>
      <c r="AM36" s="142" t="s">
        <v>391</v>
      </c>
      <c r="AN36" s="144" t="s">
        <v>67</v>
      </c>
      <c r="AO36" s="153" t="s">
        <v>351</v>
      </c>
      <c r="AP36" s="153" t="s">
        <v>351</v>
      </c>
      <c r="AQ36" s="153" t="s">
        <v>351</v>
      </c>
      <c r="AR36" s="153" t="s">
        <v>351</v>
      </c>
      <c r="AS36" s="153" t="s">
        <v>351</v>
      </c>
      <c r="AT36" s="141" t="s">
        <v>351</v>
      </c>
      <c r="AU36" s="141" t="s">
        <v>351</v>
      </c>
      <c r="AV36" s="153" t="s">
        <v>351</v>
      </c>
      <c r="AW36" s="153" t="s">
        <v>351</v>
      </c>
    </row>
    <row r="37" spans="1:49" customFormat="1" ht="45" x14ac:dyDescent="0.25">
      <c r="A37" s="121" t="s">
        <v>405</v>
      </c>
      <c r="B37" s="173" t="s">
        <v>415</v>
      </c>
      <c r="C37" s="174">
        <v>2016</v>
      </c>
      <c r="D37" s="175" t="s">
        <v>506</v>
      </c>
      <c r="E37" s="173" t="s">
        <v>731</v>
      </c>
      <c r="F37" s="176" t="s">
        <v>396</v>
      </c>
      <c r="G37" s="177" t="s">
        <v>780</v>
      </c>
      <c r="H37" s="178" t="s">
        <v>732</v>
      </c>
      <c r="I37" s="127" t="s">
        <v>733</v>
      </c>
      <c r="J37" s="128" t="s">
        <v>734</v>
      </c>
      <c r="K37" s="129" t="s">
        <v>735</v>
      </c>
      <c r="L37" s="130" t="s">
        <v>351</v>
      </c>
      <c r="M37" s="135">
        <v>127595.52</v>
      </c>
      <c r="N37" s="127" t="s">
        <v>733</v>
      </c>
      <c r="O37" s="128" t="s">
        <v>734</v>
      </c>
      <c r="P37" s="129" t="s">
        <v>735</v>
      </c>
      <c r="Q37" s="122" t="s">
        <v>351</v>
      </c>
      <c r="R37" s="125" t="s">
        <v>410</v>
      </c>
      <c r="S37" s="132" t="s">
        <v>410</v>
      </c>
      <c r="T37" s="124" t="s">
        <v>731</v>
      </c>
      <c r="U37" s="133">
        <v>42698</v>
      </c>
      <c r="V37" s="162">
        <f t="shared" si="7"/>
        <v>109996.13793103449</v>
      </c>
      <c r="W37" s="135">
        <f t="shared" si="10"/>
        <v>127595.52</v>
      </c>
      <c r="X37" s="136" t="s">
        <v>351</v>
      </c>
      <c r="Y37" s="137" t="s">
        <v>399</v>
      </c>
      <c r="Z37" s="136" t="s">
        <v>351</v>
      </c>
      <c r="AA37" s="138" t="s">
        <v>400</v>
      </c>
      <c r="AB37" s="126" t="s">
        <v>732</v>
      </c>
      <c r="AC37" s="128" t="s">
        <v>351</v>
      </c>
      <c r="AD37" s="133">
        <v>42699</v>
      </c>
      <c r="AE37" s="133">
        <v>42818</v>
      </c>
      <c r="AF37" s="139" t="s">
        <v>351</v>
      </c>
      <c r="AG37" s="137" t="s">
        <v>351</v>
      </c>
      <c r="AH37" s="137" t="s">
        <v>401</v>
      </c>
      <c r="AI37" s="137" t="str">
        <f t="shared" si="4"/>
        <v>Propios</v>
      </c>
      <c r="AJ37" s="140" t="s">
        <v>433</v>
      </c>
      <c r="AK37" s="141" t="s">
        <v>351</v>
      </c>
      <c r="AL37" s="141" t="s">
        <v>351</v>
      </c>
      <c r="AM37" s="142" t="s">
        <v>391</v>
      </c>
      <c r="AN37" s="143" t="s">
        <v>67</v>
      </c>
      <c r="AO37" s="153" t="s">
        <v>351</v>
      </c>
      <c r="AP37" s="153" t="s">
        <v>351</v>
      </c>
      <c r="AQ37" s="153" t="s">
        <v>351</v>
      </c>
      <c r="AR37" s="153" t="s">
        <v>351</v>
      </c>
      <c r="AS37" s="153" t="s">
        <v>351</v>
      </c>
      <c r="AT37" s="141" t="s">
        <v>351</v>
      </c>
      <c r="AU37" s="141" t="s">
        <v>351</v>
      </c>
      <c r="AV37" s="153" t="s">
        <v>351</v>
      </c>
      <c r="AW37" s="153" t="s">
        <v>351</v>
      </c>
    </row>
    <row r="38" spans="1:49" customFormat="1" ht="45" x14ac:dyDescent="0.25">
      <c r="A38" s="121" t="s">
        <v>405</v>
      </c>
      <c r="B38" s="122" t="s">
        <v>415</v>
      </c>
      <c r="C38" s="174">
        <v>2016</v>
      </c>
      <c r="D38" s="175" t="s">
        <v>506</v>
      </c>
      <c r="E38" s="173" t="s">
        <v>736</v>
      </c>
      <c r="F38" s="176" t="s">
        <v>396</v>
      </c>
      <c r="G38" s="177" t="s">
        <v>780</v>
      </c>
      <c r="H38" s="178" t="s">
        <v>737</v>
      </c>
      <c r="I38" s="127" t="s">
        <v>733</v>
      </c>
      <c r="J38" s="128" t="s">
        <v>734</v>
      </c>
      <c r="K38" s="129" t="s">
        <v>735</v>
      </c>
      <c r="L38" s="130" t="s">
        <v>351</v>
      </c>
      <c r="M38" s="135">
        <v>194670.17</v>
      </c>
      <c r="N38" s="127" t="s">
        <v>733</v>
      </c>
      <c r="O38" s="128" t="s">
        <v>734</v>
      </c>
      <c r="P38" s="129" t="s">
        <v>735</v>
      </c>
      <c r="Q38" s="122" t="s">
        <v>351</v>
      </c>
      <c r="R38" s="125" t="s">
        <v>410</v>
      </c>
      <c r="S38" s="132" t="s">
        <v>410</v>
      </c>
      <c r="T38" s="124" t="s">
        <v>736</v>
      </c>
      <c r="U38" s="133">
        <v>42698</v>
      </c>
      <c r="V38" s="162">
        <f t="shared" si="7"/>
        <v>167819.11206896554</v>
      </c>
      <c r="W38" s="135">
        <f t="shared" si="10"/>
        <v>194670.17</v>
      </c>
      <c r="X38" s="136" t="s">
        <v>351</v>
      </c>
      <c r="Y38" s="137" t="s">
        <v>399</v>
      </c>
      <c r="Z38" s="136" t="s">
        <v>351</v>
      </c>
      <c r="AA38" s="138" t="s">
        <v>400</v>
      </c>
      <c r="AB38" s="126" t="s">
        <v>737</v>
      </c>
      <c r="AC38" s="128" t="s">
        <v>351</v>
      </c>
      <c r="AD38" s="133">
        <v>42699</v>
      </c>
      <c r="AE38" s="133">
        <v>42818</v>
      </c>
      <c r="AF38" s="139" t="s">
        <v>351</v>
      </c>
      <c r="AG38" s="137" t="s">
        <v>351</v>
      </c>
      <c r="AH38" s="137" t="s">
        <v>401</v>
      </c>
      <c r="AI38" s="137" t="str">
        <f t="shared" si="4"/>
        <v>Propios</v>
      </c>
      <c r="AJ38" s="140" t="s">
        <v>433</v>
      </c>
      <c r="AK38" s="141" t="s">
        <v>351</v>
      </c>
      <c r="AL38" s="141" t="s">
        <v>351</v>
      </c>
      <c r="AM38" s="142" t="s">
        <v>391</v>
      </c>
      <c r="AN38" s="144" t="s">
        <v>67</v>
      </c>
      <c r="AO38" s="153" t="s">
        <v>351</v>
      </c>
      <c r="AP38" s="153" t="s">
        <v>351</v>
      </c>
      <c r="AQ38" s="153" t="s">
        <v>351</v>
      </c>
      <c r="AR38" s="153" t="s">
        <v>351</v>
      </c>
      <c r="AS38" s="153" t="s">
        <v>351</v>
      </c>
      <c r="AT38" s="141" t="s">
        <v>351</v>
      </c>
      <c r="AU38" s="141" t="s">
        <v>351</v>
      </c>
      <c r="AV38" s="153" t="s">
        <v>351</v>
      </c>
      <c r="AW38" s="153" t="s">
        <v>351</v>
      </c>
    </row>
    <row r="39" spans="1:49" customFormat="1" ht="64.5" customHeight="1" x14ac:dyDescent="0.25">
      <c r="A39" s="121" t="s">
        <v>405</v>
      </c>
      <c r="B39" s="122" t="s">
        <v>415</v>
      </c>
      <c r="C39" s="174">
        <v>2016</v>
      </c>
      <c r="D39" s="175" t="s">
        <v>506</v>
      </c>
      <c r="E39" s="173" t="s">
        <v>738</v>
      </c>
      <c r="F39" s="176" t="s">
        <v>396</v>
      </c>
      <c r="G39" s="177" t="s">
        <v>780</v>
      </c>
      <c r="H39" s="178" t="s">
        <v>739</v>
      </c>
      <c r="I39" s="145" t="s">
        <v>351</v>
      </c>
      <c r="J39" s="128" t="s">
        <v>351</v>
      </c>
      <c r="K39" s="129" t="s">
        <v>351</v>
      </c>
      <c r="L39" s="130" t="s">
        <v>418</v>
      </c>
      <c r="M39" s="135">
        <v>32064.13</v>
      </c>
      <c r="N39" s="123" t="s">
        <v>351</v>
      </c>
      <c r="O39" s="123" t="s">
        <v>351</v>
      </c>
      <c r="P39" s="123" t="s">
        <v>351</v>
      </c>
      <c r="Q39" s="130" t="s">
        <v>418</v>
      </c>
      <c r="R39" s="125" t="s">
        <v>410</v>
      </c>
      <c r="S39" s="132" t="s">
        <v>410</v>
      </c>
      <c r="T39" s="124" t="s">
        <v>738</v>
      </c>
      <c r="U39" s="133">
        <v>42699</v>
      </c>
      <c r="V39" s="162">
        <f t="shared" si="7"/>
        <v>27641.491379310348</v>
      </c>
      <c r="W39" s="135">
        <f t="shared" si="10"/>
        <v>32064.13</v>
      </c>
      <c r="X39" s="136" t="s">
        <v>351</v>
      </c>
      <c r="Y39" s="137" t="s">
        <v>399</v>
      </c>
      <c r="Z39" s="136" t="s">
        <v>351</v>
      </c>
      <c r="AA39" s="138" t="s">
        <v>400</v>
      </c>
      <c r="AB39" s="126" t="s">
        <v>739</v>
      </c>
      <c r="AC39" s="128" t="s">
        <v>351</v>
      </c>
      <c r="AD39" s="133">
        <v>42702</v>
      </c>
      <c r="AE39" s="133">
        <v>42734</v>
      </c>
      <c r="AF39" s="139" t="s">
        <v>351</v>
      </c>
      <c r="AG39" s="137" t="s">
        <v>351</v>
      </c>
      <c r="AH39" s="137" t="s">
        <v>401</v>
      </c>
      <c r="AI39" s="137" t="str">
        <f t="shared" si="4"/>
        <v>Propios</v>
      </c>
      <c r="AJ39" s="140" t="s">
        <v>433</v>
      </c>
      <c r="AK39" s="141" t="s">
        <v>351</v>
      </c>
      <c r="AL39" s="141" t="s">
        <v>351</v>
      </c>
      <c r="AM39" s="142" t="s">
        <v>391</v>
      </c>
      <c r="AN39" s="143" t="s">
        <v>67</v>
      </c>
      <c r="AO39" s="153" t="s">
        <v>351</v>
      </c>
      <c r="AP39" s="153" t="s">
        <v>351</v>
      </c>
      <c r="AQ39" s="153" t="s">
        <v>351</v>
      </c>
      <c r="AR39" s="153" t="s">
        <v>351</v>
      </c>
      <c r="AS39" s="153" t="s">
        <v>351</v>
      </c>
      <c r="AT39" s="141" t="s">
        <v>351</v>
      </c>
      <c r="AU39" s="141" t="s">
        <v>351</v>
      </c>
      <c r="AV39" s="153" t="s">
        <v>351</v>
      </c>
      <c r="AW39" s="153" t="s">
        <v>351</v>
      </c>
    </row>
    <row r="40" spans="1:49" customFormat="1" ht="56.25" x14ac:dyDescent="0.25">
      <c r="A40" s="121" t="s">
        <v>405</v>
      </c>
      <c r="B40" s="122" t="s">
        <v>415</v>
      </c>
      <c r="C40" s="174">
        <v>2016</v>
      </c>
      <c r="D40" s="175" t="s">
        <v>506</v>
      </c>
      <c r="E40" s="173" t="s">
        <v>740</v>
      </c>
      <c r="F40" s="176" t="s">
        <v>396</v>
      </c>
      <c r="G40" s="177" t="s">
        <v>780</v>
      </c>
      <c r="H40" s="178" t="s">
        <v>741</v>
      </c>
      <c r="I40" s="145" t="s">
        <v>351</v>
      </c>
      <c r="J40" s="128" t="s">
        <v>351</v>
      </c>
      <c r="K40" s="129" t="s">
        <v>351</v>
      </c>
      <c r="L40" s="130" t="s">
        <v>418</v>
      </c>
      <c r="M40" s="135">
        <v>32064.13</v>
      </c>
      <c r="N40" s="123" t="s">
        <v>351</v>
      </c>
      <c r="O40" s="123" t="s">
        <v>351</v>
      </c>
      <c r="P40" s="123" t="s">
        <v>351</v>
      </c>
      <c r="Q40" s="130" t="s">
        <v>418</v>
      </c>
      <c r="R40" s="125" t="s">
        <v>410</v>
      </c>
      <c r="S40" s="132" t="s">
        <v>410</v>
      </c>
      <c r="T40" s="124" t="s">
        <v>740</v>
      </c>
      <c r="U40" s="133">
        <v>42698</v>
      </c>
      <c r="V40" s="162">
        <f t="shared" si="7"/>
        <v>27641.491379310348</v>
      </c>
      <c r="W40" s="135">
        <f t="shared" si="10"/>
        <v>32064.13</v>
      </c>
      <c r="X40" s="136" t="s">
        <v>351</v>
      </c>
      <c r="Y40" s="137" t="s">
        <v>399</v>
      </c>
      <c r="Z40" s="136" t="s">
        <v>351</v>
      </c>
      <c r="AA40" s="138" t="s">
        <v>400</v>
      </c>
      <c r="AB40" s="126" t="s">
        <v>741</v>
      </c>
      <c r="AC40" s="128" t="s">
        <v>351</v>
      </c>
      <c r="AD40" s="133">
        <v>42702</v>
      </c>
      <c r="AE40" s="133">
        <v>42734</v>
      </c>
      <c r="AF40" s="139" t="s">
        <v>351</v>
      </c>
      <c r="AG40" s="137" t="s">
        <v>351</v>
      </c>
      <c r="AH40" s="137" t="s">
        <v>401</v>
      </c>
      <c r="AI40" s="137" t="str">
        <f t="shared" si="4"/>
        <v>Propios</v>
      </c>
      <c r="AJ40" s="140" t="s">
        <v>433</v>
      </c>
      <c r="AK40" s="141" t="s">
        <v>351</v>
      </c>
      <c r="AL40" s="141" t="s">
        <v>351</v>
      </c>
      <c r="AM40" s="142" t="s">
        <v>391</v>
      </c>
      <c r="AN40" s="144" t="s">
        <v>67</v>
      </c>
      <c r="AO40" s="153" t="s">
        <v>351</v>
      </c>
      <c r="AP40" s="153" t="s">
        <v>351</v>
      </c>
      <c r="AQ40" s="153" t="s">
        <v>351</v>
      </c>
      <c r="AR40" s="153" t="s">
        <v>351</v>
      </c>
      <c r="AS40" s="153" t="s">
        <v>351</v>
      </c>
      <c r="AT40" s="141" t="s">
        <v>351</v>
      </c>
      <c r="AU40" s="141" t="s">
        <v>351</v>
      </c>
      <c r="AV40" s="153" t="s">
        <v>351</v>
      </c>
      <c r="AW40" s="153" t="s">
        <v>351</v>
      </c>
    </row>
    <row r="41" spans="1:49" customFormat="1" ht="54" customHeight="1" x14ac:dyDescent="0.25">
      <c r="A41" s="121" t="s">
        <v>405</v>
      </c>
      <c r="B41" s="122" t="s">
        <v>415</v>
      </c>
      <c r="C41" s="174">
        <v>2016</v>
      </c>
      <c r="D41" s="175" t="s">
        <v>506</v>
      </c>
      <c r="E41" s="173" t="s">
        <v>742</v>
      </c>
      <c r="F41" s="176" t="s">
        <v>396</v>
      </c>
      <c r="G41" s="177" t="s">
        <v>780</v>
      </c>
      <c r="H41" s="178" t="s">
        <v>743</v>
      </c>
      <c r="I41" s="145" t="s">
        <v>351</v>
      </c>
      <c r="J41" s="128" t="s">
        <v>351</v>
      </c>
      <c r="K41" s="129" t="s">
        <v>351</v>
      </c>
      <c r="L41" s="130" t="s">
        <v>418</v>
      </c>
      <c r="M41" s="135">
        <v>32064.13</v>
      </c>
      <c r="N41" s="123" t="s">
        <v>351</v>
      </c>
      <c r="O41" s="123" t="s">
        <v>351</v>
      </c>
      <c r="P41" s="123" t="s">
        <v>351</v>
      </c>
      <c r="Q41" s="122" t="s">
        <v>418</v>
      </c>
      <c r="R41" s="125" t="s">
        <v>410</v>
      </c>
      <c r="S41" s="132" t="s">
        <v>410</v>
      </c>
      <c r="T41" s="124" t="s">
        <v>742</v>
      </c>
      <c r="U41" s="133">
        <v>42698</v>
      </c>
      <c r="V41" s="162">
        <f t="shared" si="7"/>
        <v>27641.491379310348</v>
      </c>
      <c r="W41" s="135">
        <f t="shared" si="10"/>
        <v>32064.13</v>
      </c>
      <c r="X41" s="136" t="s">
        <v>351</v>
      </c>
      <c r="Y41" s="137" t="s">
        <v>399</v>
      </c>
      <c r="Z41" s="136" t="s">
        <v>351</v>
      </c>
      <c r="AA41" s="138" t="s">
        <v>400</v>
      </c>
      <c r="AB41" s="126" t="s">
        <v>743</v>
      </c>
      <c r="AC41" s="128" t="s">
        <v>351</v>
      </c>
      <c r="AD41" s="133">
        <v>42699</v>
      </c>
      <c r="AE41" s="133">
        <v>42733</v>
      </c>
      <c r="AF41" s="139" t="s">
        <v>351</v>
      </c>
      <c r="AG41" s="137" t="s">
        <v>351</v>
      </c>
      <c r="AH41" s="137" t="s">
        <v>401</v>
      </c>
      <c r="AI41" s="137" t="str">
        <f t="shared" si="4"/>
        <v>Propios</v>
      </c>
      <c r="AJ41" s="140" t="s">
        <v>433</v>
      </c>
      <c r="AK41" s="141" t="s">
        <v>351</v>
      </c>
      <c r="AL41" s="141" t="s">
        <v>351</v>
      </c>
      <c r="AM41" s="142" t="s">
        <v>391</v>
      </c>
      <c r="AN41" s="144" t="s">
        <v>67</v>
      </c>
      <c r="AO41" s="153" t="s">
        <v>351</v>
      </c>
      <c r="AP41" s="153" t="s">
        <v>351</v>
      </c>
      <c r="AQ41" s="153" t="s">
        <v>351</v>
      </c>
      <c r="AR41" s="153" t="s">
        <v>351</v>
      </c>
      <c r="AS41" s="153" t="s">
        <v>351</v>
      </c>
      <c r="AT41" s="141" t="s">
        <v>351</v>
      </c>
      <c r="AU41" s="141" t="s">
        <v>351</v>
      </c>
      <c r="AV41" s="153" t="s">
        <v>351</v>
      </c>
      <c r="AW41" s="153" t="s">
        <v>351</v>
      </c>
    </row>
    <row r="42" spans="1:49" customFormat="1" ht="48" customHeight="1" x14ac:dyDescent="0.25">
      <c r="A42" s="121" t="s">
        <v>405</v>
      </c>
      <c r="B42" s="122" t="s">
        <v>415</v>
      </c>
      <c r="C42" s="174">
        <v>2016</v>
      </c>
      <c r="D42" s="175" t="s">
        <v>506</v>
      </c>
      <c r="E42" s="173" t="s">
        <v>744</v>
      </c>
      <c r="F42" s="176" t="s">
        <v>396</v>
      </c>
      <c r="G42" s="177" t="s">
        <v>780</v>
      </c>
      <c r="H42" s="178" t="s">
        <v>745</v>
      </c>
      <c r="I42" s="145" t="s">
        <v>351</v>
      </c>
      <c r="J42" s="128" t="s">
        <v>351</v>
      </c>
      <c r="K42" s="129" t="s">
        <v>351</v>
      </c>
      <c r="L42" s="130" t="s">
        <v>418</v>
      </c>
      <c r="M42" s="135">
        <v>32064.13</v>
      </c>
      <c r="N42" s="123" t="s">
        <v>351</v>
      </c>
      <c r="O42" s="123" t="s">
        <v>351</v>
      </c>
      <c r="P42" s="123" t="s">
        <v>351</v>
      </c>
      <c r="Q42" s="122" t="s">
        <v>418</v>
      </c>
      <c r="R42" s="125" t="s">
        <v>410</v>
      </c>
      <c r="S42" s="132" t="s">
        <v>410</v>
      </c>
      <c r="T42" s="124" t="s">
        <v>744</v>
      </c>
      <c r="U42" s="133">
        <v>42697</v>
      </c>
      <c r="V42" s="162">
        <f t="shared" si="7"/>
        <v>27641.491379310348</v>
      </c>
      <c r="W42" s="135">
        <f t="shared" si="10"/>
        <v>32064.13</v>
      </c>
      <c r="X42" s="136" t="s">
        <v>351</v>
      </c>
      <c r="Y42" s="137" t="s">
        <v>399</v>
      </c>
      <c r="Z42" s="136" t="s">
        <v>351</v>
      </c>
      <c r="AA42" s="138" t="s">
        <v>400</v>
      </c>
      <c r="AB42" s="126" t="s">
        <v>745</v>
      </c>
      <c r="AC42" s="128" t="s">
        <v>351</v>
      </c>
      <c r="AD42" s="133">
        <v>42697</v>
      </c>
      <c r="AE42" s="133">
        <v>42727</v>
      </c>
      <c r="AF42" s="139" t="s">
        <v>351</v>
      </c>
      <c r="AG42" s="137" t="s">
        <v>351</v>
      </c>
      <c r="AH42" s="137" t="s">
        <v>401</v>
      </c>
      <c r="AI42" s="137" t="str">
        <f t="shared" si="4"/>
        <v>Propios</v>
      </c>
      <c r="AJ42" s="140" t="s">
        <v>433</v>
      </c>
      <c r="AK42" s="141" t="s">
        <v>351</v>
      </c>
      <c r="AL42" s="141" t="s">
        <v>351</v>
      </c>
      <c r="AM42" s="142" t="s">
        <v>391</v>
      </c>
      <c r="AN42" s="143" t="s">
        <v>67</v>
      </c>
      <c r="AO42" s="153" t="s">
        <v>351</v>
      </c>
      <c r="AP42" s="153" t="s">
        <v>351</v>
      </c>
      <c r="AQ42" s="153" t="s">
        <v>351</v>
      </c>
      <c r="AR42" s="153" t="s">
        <v>351</v>
      </c>
      <c r="AS42" s="153" t="s">
        <v>351</v>
      </c>
      <c r="AT42" s="141" t="s">
        <v>351</v>
      </c>
      <c r="AU42" s="141" t="s">
        <v>351</v>
      </c>
      <c r="AV42" s="153" t="s">
        <v>351</v>
      </c>
      <c r="AW42" s="153" t="s">
        <v>351</v>
      </c>
    </row>
    <row r="43" spans="1:49" customFormat="1" ht="44.25" customHeight="1" x14ac:dyDescent="0.25">
      <c r="A43" s="121" t="s">
        <v>405</v>
      </c>
      <c r="B43" s="122" t="s">
        <v>697</v>
      </c>
      <c r="C43" s="174">
        <v>2016</v>
      </c>
      <c r="D43" s="175" t="s">
        <v>506</v>
      </c>
      <c r="E43" s="173" t="s">
        <v>746</v>
      </c>
      <c r="F43" s="176" t="s">
        <v>396</v>
      </c>
      <c r="G43" s="177" t="s">
        <v>780</v>
      </c>
      <c r="H43" s="178" t="s">
        <v>747</v>
      </c>
      <c r="I43" s="145" t="s">
        <v>351</v>
      </c>
      <c r="J43" s="128" t="s">
        <v>351</v>
      </c>
      <c r="K43" s="129" t="s">
        <v>351</v>
      </c>
      <c r="L43" s="130" t="s">
        <v>748</v>
      </c>
      <c r="M43" s="135">
        <v>299724.57</v>
      </c>
      <c r="N43" s="123" t="s">
        <v>351</v>
      </c>
      <c r="O43" s="123" t="s">
        <v>351</v>
      </c>
      <c r="P43" s="123" t="s">
        <v>351</v>
      </c>
      <c r="Q43" s="130" t="s">
        <v>748</v>
      </c>
      <c r="R43" s="125" t="s">
        <v>410</v>
      </c>
      <c r="S43" s="132" t="s">
        <v>410</v>
      </c>
      <c r="T43" s="124" t="s">
        <v>746</v>
      </c>
      <c r="U43" s="133">
        <v>42718</v>
      </c>
      <c r="V43" s="162">
        <f t="shared" si="7"/>
        <v>258383.25000000003</v>
      </c>
      <c r="W43" s="135">
        <f t="shared" si="10"/>
        <v>299724.57</v>
      </c>
      <c r="X43" s="136" t="s">
        <v>351</v>
      </c>
      <c r="Y43" s="137" t="s">
        <v>399</v>
      </c>
      <c r="Z43" s="136" t="s">
        <v>351</v>
      </c>
      <c r="AA43" s="138" t="s">
        <v>400</v>
      </c>
      <c r="AB43" s="126" t="s">
        <v>749</v>
      </c>
      <c r="AC43" s="128" t="s">
        <v>351</v>
      </c>
      <c r="AD43" s="133">
        <v>42718</v>
      </c>
      <c r="AE43" s="133">
        <v>42765</v>
      </c>
      <c r="AF43" s="139" t="s">
        <v>351</v>
      </c>
      <c r="AG43" s="137" t="s">
        <v>351</v>
      </c>
      <c r="AH43" s="137" t="s">
        <v>401</v>
      </c>
      <c r="AI43" s="137" t="str">
        <f t="shared" si="4"/>
        <v>Propios</v>
      </c>
      <c r="AJ43" s="140" t="s">
        <v>433</v>
      </c>
      <c r="AK43" s="141" t="s">
        <v>351</v>
      </c>
      <c r="AL43" s="141" t="s">
        <v>351</v>
      </c>
      <c r="AM43" s="142" t="s">
        <v>391</v>
      </c>
      <c r="AN43" s="144" t="s">
        <v>67</v>
      </c>
      <c r="AO43" s="153" t="s">
        <v>351</v>
      </c>
      <c r="AP43" s="153" t="s">
        <v>351</v>
      </c>
      <c r="AQ43" s="153" t="s">
        <v>351</v>
      </c>
      <c r="AR43" s="153" t="s">
        <v>351</v>
      </c>
      <c r="AS43" s="153" t="s">
        <v>351</v>
      </c>
      <c r="AT43" s="141" t="s">
        <v>351</v>
      </c>
      <c r="AU43" s="141" t="s">
        <v>351</v>
      </c>
      <c r="AV43" s="153" t="s">
        <v>351</v>
      </c>
      <c r="AW43" s="153" t="s">
        <v>351</v>
      </c>
    </row>
    <row r="44" spans="1:49" customFormat="1" ht="51" customHeight="1" x14ac:dyDescent="0.25">
      <c r="A44" s="121" t="s">
        <v>405</v>
      </c>
      <c r="B44" s="122" t="s">
        <v>697</v>
      </c>
      <c r="C44" s="174">
        <v>2016</v>
      </c>
      <c r="D44" s="175" t="s">
        <v>506</v>
      </c>
      <c r="E44" s="173" t="s">
        <v>750</v>
      </c>
      <c r="F44" s="176" t="s">
        <v>396</v>
      </c>
      <c r="G44" s="177" t="s">
        <v>780</v>
      </c>
      <c r="H44" s="178" t="s">
        <v>751</v>
      </c>
      <c r="I44" s="127" t="s">
        <v>752</v>
      </c>
      <c r="J44" s="128" t="s">
        <v>753</v>
      </c>
      <c r="K44" s="129" t="s">
        <v>754</v>
      </c>
      <c r="L44" s="130" t="s">
        <v>351</v>
      </c>
      <c r="M44" s="135">
        <v>1197189.6599999999</v>
      </c>
      <c r="N44" s="127" t="s">
        <v>752</v>
      </c>
      <c r="O44" s="128" t="s">
        <v>753</v>
      </c>
      <c r="P44" s="129" t="s">
        <v>754</v>
      </c>
      <c r="Q44" s="130" t="s">
        <v>351</v>
      </c>
      <c r="R44" s="125" t="s">
        <v>410</v>
      </c>
      <c r="S44" s="132" t="s">
        <v>410</v>
      </c>
      <c r="T44" s="124" t="s">
        <v>750</v>
      </c>
      <c r="U44" s="133">
        <v>42720</v>
      </c>
      <c r="V44" s="162">
        <v>1197189.6599999999</v>
      </c>
      <c r="W44" s="135">
        <f t="shared" si="10"/>
        <v>1197189.6599999999</v>
      </c>
      <c r="X44" s="136" t="s">
        <v>351</v>
      </c>
      <c r="Y44" s="137" t="s">
        <v>399</v>
      </c>
      <c r="Z44" s="136" t="s">
        <v>351</v>
      </c>
      <c r="AA44" s="138" t="s">
        <v>400</v>
      </c>
      <c r="AB44" s="126" t="s">
        <v>751</v>
      </c>
      <c r="AC44" s="128" t="s">
        <v>351</v>
      </c>
      <c r="AD44" s="133">
        <v>42726</v>
      </c>
      <c r="AE44" s="133">
        <v>42785</v>
      </c>
      <c r="AF44" s="139" t="s">
        <v>351</v>
      </c>
      <c r="AG44" s="137" t="s">
        <v>351</v>
      </c>
      <c r="AH44" s="137" t="s">
        <v>401</v>
      </c>
      <c r="AI44" s="137" t="str">
        <f t="shared" si="4"/>
        <v>Propios</v>
      </c>
      <c r="AJ44" s="140" t="s">
        <v>433</v>
      </c>
      <c r="AK44" s="141" t="s">
        <v>351</v>
      </c>
      <c r="AL44" s="141" t="s">
        <v>351</v>
      </c>
      <c r="AM44" s="142" t="s">
        <v>391</v>
      </c>
      <c r="AN44" s="143" t="s">
        <v>67</v>
      </c>
      <c r="AO44" s="153" t="s">
        <v>351</v>
      </c>
      <c r="AP44" s="153" t="s">
        <v>351</v>
      </c>
      <c r="AQ44" s="153" t="s">
        <v>351</v>
      </c>
      <c r="AR44" s="153" t="s">
        <v>351</v>
      </c>
      <c r="AS44" s="153" t="s">
        <v>351</v>
      </c>
      <c r="AT44" s="141" t="s">
        <v>351</v>
      </c>
      <c r="AU44" s="141" t="s">
        <v>351</v>
      </c>
      <c r="AV44" s="153" t="s">
        <v>351</v>
      </c>
      <c r="AW44" s="153" t="s">
        <v>351</v>
      </c>
    </row>
    <row r="45" spans="1:49" customFormat="1" ht="51" customHeight="1" x14ac:dyDescent="0.25">
      <c r="A45" s="121" t="s">
        <v>405</v>
      </c>
      <c r="B45" s="122" t="s">
        <v>697</v>
      </c>
      <c r="C45" s="174">
        <v>2016</v>
      </c>
      <c r="D45" s="175" t="s">
        <v>506</v>
      </c>
      <c r="E45" s="173" t="s">
        <v>755</v>
      </c>
      <c r="F45" s="176" t="s">
        <v>396</v>
      </c>
      <c r="G45" s="177" t="s">
        <v>780</v>
      </c>
      <c r="H45" s="178" t="s">
        <v>756</v>
      </c>
      <c r="I45" s="127" t="s">
        <v>757</v>
      </c>
      <c r="J45" s="128" t="s">
        <v>758</v>
      </c>
      <c r="K45" s="129" t="s">
        <v>759</v>
      </c>
      <c r="L45" s="130" t="s">
        <v>351</v>
      </c>
      <c r="M45" s="135">
        <v>205792.55</v>
      </c>
      <c r="N45" s="127" t="s">
        <v>757</v>
      </c>
      <c r="O45" s="128" t="s">
        <v>758</v>
      </c>
      <c r="P45" s="129" t="s">
        <v>759</v>
      </c>
      <c r="Q45" s="130" t="s">
        <v>351</v>
      </c>
      <c r="R45" s="125" t="s">
        <v>410</v>
      </c>
      <c r="S45" s="132" t="s">
        <v>410</v>
      </c>
      <c r="T45" s="124" t="s">
        <v>755</v>
      </c>
      <c r="U45" s="133">
        <v>42723</v>
      </c>
      <c r="V45" s="162">
        <f t="shared" si="7"/>
        <v>177407.37068965519</v>
      </c>
      <c r="W45" s="135">
        <f t="shared" si="10"/>
        <v>205792.55</v>
      </c>
      <c r="X45" s="136" t="s">
        <v>351</v>
      </c>
      <c r="Y45" s="137" t="s">
        <v>399</v>
      </c>
      <c r="Z45" s="136" t="s">
        <v>351</v>
      </c>
      <c r="AA45" s="138" t="s">
        <v>400</v>
      </c>
      <c r="AB45" s="126" t="s">
        <v>756</v>
      </c>
      <c r="AC45" s="128" t="s">
        <v>351</v>
      </c>
      <c r="AD45" s="133">
        <v>42730</v>
      </c>
      <c r="AE45" s="133">
        <v>42789</v>
      </c>
      <c r="AF45" s="139" t="s">
        <v>351</v>
      </c>
      <c r="AG45" s="137" t="s">
        <v>351</v>
      </c>
      <c r="AH45" s="137" t="s">
        <v>401</v>
      </c>
      <c r="AI45" s="137" t="str">
        <f t="shared" si="4"/>
        <v>Propios</v>
      </c>
      <c r="AJ45" s="140" t="s">
        <v>433</v>
      </c>
      <c r="AK45" s="141" t="s">
        <v>351</v>
      </c>
      <c r="AL45" s="141" t="s">
        <v>351</v>
      </c>
      <c r="AM45" s="142" t="s">
        <v>391</v>
      </c>
      <c r="AN45" s="144" t="s">
        <v>67</v>
      </c>
      <c r="AO45" s="153" t="s">
        <v>351</v>
      </c>
      <c r="AP45" s="153" t="s">
        <v>351</v>
      </c>
      <c r="AQ45" s="153" t="s">
        <v>351</v>
      </c>
      <c r="AR45" s="153" t="s">
        <v>351</v>
      </c>
      <c r="AS45" s="153" t="s">
        <v>351</v>
      </c>
      <c r="AT45" s="141" t="s">
        <v>351</v>
      </c>
      <c r="AU45" s="141" t="s">
        <v>351</v>
      </c>
      <c r="AV45" s="153" t="s">
        <v>351</v>
      </c>
      <c r="AW45" s="153" t="s">
        <v>351</v>
      </c>
    </row>
    <row r="46" spans="1:49" customFormat="1" ht="84" customHeight="1" x14ac:dyDescent="0.25">
      <c r="A46" s="121" t="s">
        <v>405</v>
      </c>
      <c r="B46" s="122" t="s">
        <v>697</v>
      </c>
      <c r="C46" s="174">
        <v>2016</v>
      </c>
      <c r="D46" s="175" t="s">
        <v>506</v>
      </c>
      <c r="E46" s="173" t="s">
        <v>760</v>
      </c>
      <c r="F46" s="176" t="s">
        <v>396</v>
      </c>
      <c r="G46" s="177" t="s">
        <v>780</v>
      </c>
      <c r="H46" s="178" t="s">
        <v>761</v>
      </c>
      <c r="I46" s="127" t="s">
        <v>77</v>
      </c>
      <c r="J46" s="128" t="s">
        <v>759</v>
      </c>
      <c r="K46" s="129" t="s">
        <v>762</v>
      </c>
      <c r="L46" s="130" t="s">
        <v>351</v>
      </c>
      <c r="M46" s="135">
        <v>300077.43</v>
      </c>
      <c r="N46" s="127" t="s">
        <v>77</v>
      </c>
      <c r="O46" s="128" t="s">
        <v>759</v>
      </c>
      <c r="P46" s="129" t="s">
        <v>762</v>
      </c>
      <c r="Q46" s="130" t="s">
        <v>351</v>
      </c>
      <c r="R46" s="125" t="s">
        <v>410</v>
      </c>
      <c r="S46" s="132" t="s">
        <v>410</v>
      </c>
      <c r="T46" s="124" t="s">
        <v>760</v>
      </c>
      <c r="U46" s="133">
        <v>42723</v>
      </c>
      <c r="V46" s="162">
        <f t="shared" si="7"/>
        <v>258687.43965517243</v>
      </c>
      <c r="W46" s="135">
        <f t="shared" si="10"/>
        <v>300077.43</v>
      </c>
      <c r="X46" s="136" t="s">
        <v>351</v>
      </c>
      <c r="Y46" s="137" t="s">
        <v>399</v>
      </c>
      <c r="Z46" s="136" t="s">
        <v>351</v>
      </c>
      <c r="AA46" s="138" t="s">
        <v>400</v>
      </c>
      <c r="AB46" s="126" t="s">
        <v>761</v>
      </c>
      <c r="AC46" s="128" t="s">
        <v>351</v>
      </c>
      <c r="AD46" s="133">
        <v>42732</v>
      </c>
      <c r="AE46" s="133">
        <v>42791</v>
      </c>
      <c r="AF46" s="139" t="s">
        <v>351</v>
      </c>
      <c r="AG46" s="137" t="s">
        <v>351</v>
      </c>
      <c r="AH46" s="137" t="s">
        <v>401</v>
      </c>
      <c r="AI46" s="137" t="str">
        <f t="shared" si="4"/>
        <v>Propios</v>
      </c>
      <c r="AJ46" s="140" t="s">
        <v>433</v>
      </c>
      <c r="AK46" s="141" t="s">
        <v>351</v>
      </c>
      <c r="AL46" s="141" t="s">
        <v>351</v>
      </c>
      <c r="AM46" s="142" t="s">
        <v>391</v>
      </c>
      <c r="AN46" s="143" t="s">
        <v>67</v>
      </c>
      <c r="AO46" s="153" t="s">
        <v>351</v>
      </c>
      <c r="AP46" s="153" t="s">
        <v>351</v>
      </c>
      <c r="AQ46" s="153" t="s">
        <v>351</v>
      </c>
      <c r="AR46" s="153" t="s">
        <v>351</v>
      </c>
      <c r="AS46" s="153" t="s">
        <v>351</v>
      </c>
      <c r="AT46" s="141" t="s">
        <v>351</v>
      </c>
      <c r="AU46" s="141" t="s">
        <v>351</v>
      </c>
      <c r="AV46" s="153" t="s">
        <v>351</v>
      </c>
      <c r="AW46" s="153" t="s">
        <v>351</v>
      </c>
    </row>
    <row r="47" spans="1:49" customFormat="1" ht="56.25" x14ac:dyDescent="0.25">
      <c r="A47" s="121" t="s">
        <v>405</v>
      </c>
      <c r="B47" s="122" t="s">
        <v>415</v>
      </c>
      <c r="C47" s="174">
        <v>2016</v>
      </c>
      <c r="D47" s="175" t="s">
        <v>506</v>
      </c>
      <c r="E47" s="173" t="s">
        <v>763</v>
      </c>
      <c r="F47" s="176" t="s">
        <v>396</v>
      </c>
      <c r="G47" s="177" t="s">
        <v>780</v>
      </c>
      <c r="H47" s="178" t="s">
        <v>764</v>
      </c>
      <c r="I47" s="127" t="s">
        <v>351</v>
      </c>
      <c r="J47" s="128" t="s">
        <v>351</v>
      </c>
      <c r="K47" s="129" t="s">
        <v>351</v>
      </c>
      <c r="L47" s="130" t="s">
        <v>515</v>
      </c>
      <c r="M47" s="135">
        <v>302674.73</v>
      </c>
      <c r="N47" s="123" t="s">
        <v>351</v>
      </c>
      <c r="O47" s="123" t="s">
        <v>351</v>
      </c>
      <c r="P47" s="123" t="s">
        <v>351</v>
      </c>
      <c r="Q47" s="130" t="s">
        <v>515</v>
      </c>
      <c r="R47" s="125" t="s">
        <v>410</v>
      </c>
      <c r="S47" s="132" t="s">
        <v>410</v>
      </c>
      <c r="T47" s="124" t="s">
        <v>763</v>
      </c>
      <c r="U47" s="133">
        <v>42710</v>
      </c>
      <c r="V47" s="162">
        <f t="shared" si="7"/>
        <v>260926.49137931035</v>
      </c>
      <c r="W47" s="135">
        <f t="shared" si="10"/>
        <v>302674.73</v>
      </c>
      <c r="X47" s="136" t="s">
        <v>351</v>
      </c>
      <c r="Y47" s="137" t="s">
        <v>399</v>
      </c>
      <c r="Z47" s="136" t="s">
        <v>351</v>
      </c>
      <c r="AA47" s="138" t="s">
        <v>400</v>
      </c>
      <c r="AB47" s="126" t="s">
        <v>764</v>
      </c>
      <c r="AC47" s="128" t="s">
        <v>351</v>
      </c>
      <c r="AD47" s="133">
        <v>42686</v>
      </c>
      <c r="AE47" s="133">
        <v>42805</v>
      </c>
      <c r="AF47" s="139" t="s">
        <v>351</v>
      </c>
      <c r="AG47" s="137" t="s">
        <v>351</v>
      </c>
      <c r="AH47" s="137" t="s">
        <v>401</v>
      </c>
      <c r="AI47" s="137" t="str">
        <f t="shared" si="4"/>
        <v>Propios</v>
      </c>
      <c r="AJ47" s="140" t="s">
        <v>433</v>
      </c>
      <c r="AK47" s="141" t="s">
        <v>351</v>
      </c>
      <c r="AL47" s="141" t="s">
        <v>351</v>
      </c>
      <c r="AM47" s="142" t="s">
        <v>391</v>
      </c>
      <c r="AN47" s="144" t="s">
        <v>67</v>
      </c>
      <c r="AO47" s="153" t="s">
        <v>351</v>
      </c>
      <c r="AP47" s="153" t="s">
        <v>351</v>
      </c>
      <c r="AQ47" s="153" t="s">
        <v>351</v>
      </c>
      <c r="AR47" s="153" t="s">
        <v>351</v>
      </c>
      <c r="AS47" s="153" t="s">
        <v>351</v>
      </c>
      <c r="AT47" s="141" t="s">
        <v>351</v>
      </c>
      <c r="AU47" s="141" t="s">
        <v>351</v>
      </c>
      <c r="AV47" s="153" t="s">
        <v>351</v>
      </c>
      <c r="AW47" s="153" t="s">
        <v>351</v>
      </c>
    </row>
    <row r="48" spans="1:49" customFormat="1" ht="45" x14ac:dyDescent="0.25">
      <c r="A48" s="121" t="s">
        <v>405</v>
      </c>
      <c r="B48" s="122" t="s">
        <v>415</v>
      </c>
      <c r="C48" s="174">
        <v>2016</v>
      </c>
      <c r="D48" s="175" t="s">
        <v>506</v>
      </c>
      <c r="E48" s="173" t="s">
        <v>765</v>
      </c>
      <c r="F48" s="176" t="s">
        <v>396</v>
      </c>
      <c r="G48" s="177" t="s">
        <v>780</v>
      </c>
      <c r="H48" s="178" t="s">
        <v>766</v>
      </c>
      <c r="I48" s="127" t="s">
        <v>767</v>
      </c>
      <c r="J48" s="128" t="s">
        <v>768</v>
      </c>
      <c r="K48" s="129" t="s">
        <v>769</v>
      </c>
      <c r="L48" s="130" t="s">
        <v>351</v>
      </c>
      <c r="M48" s="135">
        <v>247395.69</v>
      </c>
      <c r="N48" s="127" t="s">
        <v>767</v>
      </c>
      <c r="O48" s="128" t="s">
        <v>768</v>
      </c>
      <c r="P48" s="129" t="s">
        <v>769</v>
      </c>
      <c r="Q48" s="122" t="s">
        <v>351</v>
      </c>
      <c r="R48" s="125" t="s">
        <v>410</v>
      </c>
      <c r="S48" s="132" t="s">
        <v>410</v>
      </c>
      <c r="T48" s="124" t="s">
        <v>765</v>
      </c>
      <c r="U48" s="133">
        <v>42723</v>
      </c>
      <c r="V48" s="162">
        <f t="shared" si="7"/>
        <v>213272.14655172414</v>
      </c>
      <c r="W48" s="135">
        <f t="shared" si="10"/>
        <v>247395.69</v>
      </c>
      <c r="X48" s="136" t="s">
        <v>351</v>
      </c>
      <c r="Y48" s="137" t="s">
        <v>399</v>
      </c>
      <c r="Z48" s="136" t="s">
        <v>351</v>
      </c>
      <c r="AA48" s="138" t="s">
        <v>400</v>
      </c>
      <c r="AB48" s="126" t="s">
        <v>766</v>
      </c>
      <c r="AC48" s="128" t="s">
        <v>351</v>
      </c>
      <c r="AD48" s="133">
        <v>42730</v>
      </c>
      <c r="AE48" s="133">
        <v>42819</v>
      </c>
      <c r="AF48" s="139" t="s">
        <v>351</v>
      </c>
      <c r="AG48" s="137" t="s">
        <v>351</v>
      </c>
      <c r="AH48" s="137" t="s">
        <v>401</v>
      </c>
      <c r="AI48" s="137" t="str">
        <f t="shared" si="4"/>
        <v>Propios</v>
      </c>
      <c r="AJ48" s="140" t="s">
        <v>433</v>
      </c>
      <c r="AK48" s="141" t="s">
        <v>351</v>
      </c>
      <c r="AL48" s="141" t="s">
        <v>351</v>
      </c>
      <c r="AM48" s="142" t="s">
        <v>391</v>
      </c>
      <c r="AN48" s="143" t="s">
        <v>67</v>
      </c>
      <c r="AO48" s="153" t="s">
        <v>351</v>
      </c>
      <c r="AP48" s="153" t="s">
        <v>351</v>
      </c>
      <c r="AQ48" s="153" t="s">
        <v>351</v>
      </c>
      <c r="AR48" s="153" t="s">
        <v>351</v>
      </c>
      <c r="AS48" s="153" t="s">
        <v>351</v>
      </c>
      <c r="AT48" s="141" t="s">
        <v>351</v>
      </c>
      <c r="AU48" s="141" t="s">
        <v>351</v>
      </c>
      <c r="AV48" s="153" t="s">
        <v>351</v>
      </c>
      <c r="AW48" s="153" t="s">
        <v>351</v>
      </c>
    </row>
    <row r="49" spans="1:63" customFormat="1" ht="45.75" customHeight="1" x14ac:dyDescent="0.25">
      <c r="A49" s="121" t="s">
        <v>405</v>
      </c>
      <c r="B49" s="122" t="s">
        <v>415</v>
      </c>
      <c r="C49" s="174">
        <v>2016</v>
      </c>
      <c r="D49" s="175" t="s">
        <v>506</v>
      </c>
      <c r="E49" s="173" t="s">
        <v>770</v>
      </c>
      <c r="F49" s="176" t="s">
        <v>396</v>
      </c>
      <c r="G49" s="177" t="s">
        <v>780</v>
      </c>
      <c r="H49" s="178" t="s">
        <v>771</v>
      </c>
      <c r="I49" s="127" t="s">
        <v>772</v>
      </c>
      <c r="J49" s="128" t="s">
        <v>773</v>
      </c>
      <c r="K49" s="129" t="s">
        <v>759</v>
      </c>
      <c r="L49" s="130" t="s">
        <v>351</v>
      </c>
      <c r="M49" s="135">
        <v>199967.79</v>
      </c>
      <c r="N49" s="127" t="s">
        <v>772</v>
      </c>
      <c r="O49" s="128" t="s">
        <v>773</v>
      </c>
      <c r="P49" s="129" t="s">
        <v>759</v>
      </c>
      <c r="Q49" s="122" t="s">
        <v>351</v>
      </c>
      <c r="R49" s="125" t="s">
        <v>410</v>
      </c>
      <c r="S49" s="132" t="s">
        <v>410</v>
      </c>
      <c r="T49" s="124" t="s">
        <v>774</v>
      </c>
      <c r="U49" s="133">
        <v>42723</v>
      </c>
      <c r="V49" s="162">
        <f t="shared" si="7"/>
        <v>172386.02586206899</v>
      </c>
      <c r="W49" s="135">
        <f t="shared" si="10"/>
        <v>199967.79</v>
      </c>
      <c r="X49" s="136" t="s">
        <v>351</v>
      </c>
      <c r="Y49" s="137" t="s">
        <v>399</v>
      </c>
      <c r="Z49" s="136" t="s">
        <v>351</v>
      </c>
      <c r="AA49" s="138" t="s">
        <v>400</v>
      </c>
      <c r="AB49" s="126" t="s">
        <v>771</v>
      </c>
      <c r="AC49" s="128" t="s">
        <v>351</v>
      </c>
      <c r="AD49" s="133">
        <v>42730</v>
      </c>
      <c r="AE49" s="133">
        <v>42819</v>
      </c>
      <c r="AF49" s="139" t="s">
        <v>351</v>
      </c>
      <c r="AG49" s="137" t="s">
        <v>351</v>
      </c>
      <c r="AH49" s="137" t="s">
        <v>401</v>
      </c>
      <c r="AI49" s="137" t="str">
        <f t="shared" si="4"/>
        <v>Propios</v>
      </c>
      <c r="AJ49" s="140" t="s">
        <v>433</v>
      </c>
      <c r="AK49" s="141" t="s">
        <v>351</v>
      </c>
      <c r="AL49" s="141" t="s">
        <v>351</v>
      </c>
      <c r="AM49" s="142" t="s">
        <v>391</v>
      </c>
      <c r="AN49" s="144" t="s">
        <v>67</v>
      </c>
      <c r="AO49" s="153" t="s">
        <v>351</v>
      </c>
      <c r="AP49" s="153" t="s">
        <v>351</v>
      </c>
      <c r="AQ49" s="153" t="s">
        <v>351</v>
      </c>
      <c r="AR49" s="153" t="s">
        <v>351</v>
      </c>
      <c r="AS49" s="153" t="s">
        <v>351</v>
      </c>
      <c r="AT49" s="141" t="s">
        <v>351</v>
      </c>
      <c r="AU49" s="141" t="s">
        <v>351</v>
      </c>
      <c r="AV49" s="153" t="s">
        <v>351</v>
      </c>
      <c r="AW49" s="153" t="s">
        <v>351</v>
      </c>
    </row>
    <row r="50" spans="1:63" customFormat="1" ht="45" x14ac:dyDescent="0.25">
      <c r="A50" s="121" t="s">
        <v>459</v>
      </c>
      <c r="B50" s="122" t="s">
        <v>415</v>
      </c>
      <c r="C50" s="174">
        <v>2016</v>
      </c>
      <c r="D50" s="175" t="s">
        <v>506</v>
      </c>
      <c r="E50" s="173" t="s">
        <v>775</v>
      </c>
      <c r="F50" s="176" t="s">
        <v>396</v>
      </c>
      <c r="G50" s="177" t="s">
        <v>780</v>
      </c>
      <c r="H50" s="178" t="s">
        <v>776</v>
      </c>
      <c r="I50" s="127" t="s">
        <v>351</v>
      </c>
      <c r="J50" s="128" t="s">
        <v>351</v>
      </c>
      <c r="K50" s="129" t="s">
        <v>351</v>
      </c>
      <c r="L50" s="130" t="s">
        <v>777</v>
      </c>
      <c r="M50" s="135">
        <v>498800</v>
      </c>
      <c r="N50" s="127" t="s">
        <v>351</v>
      </c>
      <c r="O50" s="128" t="s">
        <v>351</v>
      </c>
      <c r="P50" s="129" t="s">
        <v>351</v>
      </c>
      <c r="Q50" s="130" t="s">
        <v>777</v>
      </c>
      <c r="R50" s="125" t="s">
        <v>410</v>
      </c>
      <c r="S50" s="132" t="s">
        <v>410</v>
      </c>
      <c r="T50" s="124" t="s">
        <v>778</v>
      </c>
      <c r="U50" s="133"/>
      <c r="V50" s="162">
        <f t="shared" si="7"/>
        <v>430000.00000000006</v>
      </c>
      <c r="W50" s="135">
        <f t="shared" si="10"/>
        <v>498800</v>
      </c>
      <c r="X50" s="136" t="s">
        <v>351</v>
      </c>
      <c r="Y50" s="137" t="s">
        <v>399</v>
      </c>
      <c r="Z50" s="136" t="s">
        <v>351</v>
      </c>
      <c r="AA50" s="138" t="s">
        <v>400</v>
      </c>
      <c r="AB50" s="126" t="s">
        <v>776</v>
      </c>
      <c r="AC50" s="128" t="s">
        <v>351</v>
      </c>
      <c r="AD50" s="133">
        <v>42737</v>
      </c>
      <c r="AE50" s="133">
        <v>42785</v>
      </c>
      <c r="AF50" s="139" t="s">
        <v>351</v>
      </c>
      <c r="AG50" s="137" t="s">
        <v>351</v>
      </c>
      <c r="AH50" s="137" t="s">
        <v>401</v>
      </c>
      <c r="AI50" s="137" t="str">
        <f t="shared" si="4"/>
        <v>Propios</v>
      </c>
      <c r="AJ50" s="140" t="s">
        <v>433</v>
      </c>
      <c r="AK50" s="141" t="s">
        <v>351</v>
      </c>
      <c r="AL50" s="141" t="s">
        <v>351</v>
      </c>
      <c r="AM50" s="142" t="s">
        <v>779</v>
      </c>
      <c r="AN50" s="143" t="s">
        <v>67</v>
      </c>
      <c r="AO50" s="153" t="s">
        <v>351</v>
      </c>
      <c r="AP50" s="153" t="s">
        <v>351</v>
      </c>
      <c r="AQ50" s="153" t="s">
        <v>351</v>
      </c>
      <c r="AR50" s="153" t="s">
        <v>351</v>
      </c>
      <c r="AS50" s="153" t="s">
        <v>351</v>
      </c>
      <c r="AT50" s="141" t="s">
        <v>351</v>
      </c>
      <c r="AU50" s="141" t="s">
        <v>351</v>
      </c>
      <c r="AV50" s="153" t="s">
        <v>351</v>
      </c>
      <c r="AW50" s="153" t="s">
        <v>351</v>
      </c>
    </row>
    <row r="51" spans="1:63" s="11" customFormat="1" x14ac:dyDescent="0.2">
      <c r="AX51" s="119"/>
      <c r="AY51" s="119"/>
      <c r="AZ51" s="119"/>
      <c r="BA51" s="119"/>
      <c r="BB51" s="119"/>
      <c r="BC51" s="119"/>
      <c r="BD51" s="119"/>
      <c r="BE51" s="119"/>
      <c r="BF51" s="119"/>
      <c r="BG51" s="119"/>
      <c r="BH51" s="119"/>
      <c r="BI51" s="119"/>
      <c r="BJ51" s="119"/>
      <c r="BK51" s="119"/>
    </row>
    <row r="52" spans="1:63" s="11" customFormat="1" x14ac:dyDescent="0.2">
      <c r="AX52" s="119"/>
      <c r="AY52" s="119"/>
      <c r="AZ52" s="119"/>
      <c r="BA52" s="119"/>
      <c r="BB52" s="119"/>
      <c r="BC52" s="119"/>
      <c r="BD52" s="119"/>
      <c r="BE52" s="119"/>
      <c r="BF52" s="119"/>
      <c r="BG52" s="119"/>
      <c r="BH52" s="119"/>
      <c r="BI52" s="119"/>
      <c r="BJ52" s="119"/>
      <c r="BK52" s="119"/>
    </row>
    <row r="53" spans="1:63" s="11" customFormat="1" x14ac:dyDescent="0.2">
      <c r="AX53" s="119"/>
      <c r="AY53" s="119"/>
      <c r="AZ53" s="119"/>
      <c r="BA53" s="119"/>
      <c r="BB53" s="119"/>
      <c r="BC53" s="119"/>
      <c r="BD53" s="119"/>
      <c r="BE53" s="119"/>
      <c r="BF53" s="119"/>
      <c r="BG53" s="119"/>
      <c r="BH53" s="119"/>
      <c r="BI53" s="119"/>
      <c r="BJ53" s="119"/>
      <c r="BK53" s="119"/>
    </row>
    <row r="54" spans="1:63" s="11" customFormat="1" x14ac:dyDescent="0.2">
      <c r="AX54" s="119"/>
      <c r="AY54" s="119"/>
      <c r="AZ54" s="119"/>
      <c r="BA54" s="119"/>
      <c r="BB54" s="119"/>
      <c r="BC54" s="119"/>
      <c r="BD54" s="119"/>
      <c r="BE54" s="119"/>
      <c r="BF54" s="119"/>
      <c r="BG54" s="119"/>
      <c r="BH54" s="119"/>
      <c r="BI54" s="119"/>
      <c r="BJ54" s="119"/>
      <c r="BK54" s="119"/>
    </row>
    <row r="55" spans="1:63" s="11" customFormat="1" x14ac:dyDescent="0.2">
      <c r="AX55" s="119"/>
      <c r="AY55" s="119"/>
      <c r="AZ55" s="119"/>
      <c r="BA55" s="119"/>
      <c r="BB55" s="119"/>
      <c r="BC55" s="119"/>
      <c r="BD55" s="119"/>
      <c r="BE55" s="119"/>
      <c r="BF55" s="119"/>
      <c r="BG55" s="119"/>
      <c r="BH55" s="119"/>
      <c r="BI55" s="119"/>
      <c r="BJ55" s="119"/>
      <c r="BK55" s="119"/>
    </row>
    <row r="56" spans="1:63" s="11" customFormat="1" x14ac:dyDescent="0.2">
      <c r="AX56" s="119"/>
      <c r="AY56" s="119"/>
      <c r="AZ56" s="119"/>
      <c r="BA56" s="119"/>
      <c r="BB56" s="119"/>
      <c r="BC56" s="119"/>
      <c r="BD56" s="119"/>
      <c r="BE56" s="119"/>
      <c r="BF56" s="119"/>
      <c r="BG56" s="119"/>
      <c r="BH56" s="119"/>
      <c r="BI56" s="119"/>
      <c r="BJ56" s="119"/>
      <c r="BK56" s="119"/>
    </row>
    <row r="57" spans="1:63" s="11" customFormat="1" x14ac:dyDescent="0.2">
      <c r="AX57" s="119"/>
      <c r="AY57" s="119"/>
      <c r="AZ57" s="119"/>
      <c r="BA57" s="119"/>
      <c r="BB57" s="119"/>
      <c r="BC57" s="119"/>
      <c r="BD57" s="119"/>
      <c r="BE57" s="119"/>
      <c r="BF57" s="119"/>
      <c r="BG57" s="119"/>
      <c r="BH57" s="119"/>
      <c r="BI57" s="119"/>
      <c r="BJ57" s="119"/>
      <c r="BK57" s="119"/>
    </row>
    <row r="58" spans="1:63" s="11" customFormat="1" x14ac:dyDescent="0.2">
      <c r="AX58" s="119"/>
      <c r="AY58" s="119"/>
      <c r="AZ58" s="119"/>
      <c r="BA58" s="119"/>
      <c r="BB58" s="119"/>
      <c r="BC58" s="119"/>
      <c r="BD58" s="119"/>
      <c r="BE58" s="119"/>
      <c r="BF58" s="119"/>
      <c r="BG58" s="119"/>
      <c r="BH58" s="119"/>
      <c r="BI58" s="119"/>
      <c r="BJ58" s="119"/>
      <c r="BK58" s="119"/>
    </row>
    <row r="59" spans="1:63" s="11" customFormat="1" x14ac:dyDescent="0.2">
      <c r="AX59" s="119"/>
      <c r="AY59" s="119"/>
      <c r="AZ59" s="119"/>
      <c r="BA59" s="119"/>
      <c r="BB59" s="119"/>
      <c r="BC59" s="119"/>
      <c r="BD59" s="119"/>
      <c r="BE59" s="119"/>
      <c r="BF59" s="119"/>
      <c r="BG59" s="119"/>
      <c r="BH59" s="119"/>
      <c r="BI59" s="119"/>
      <c r="BJ59" s="119"/>
      <c r="BK59" s="119"/>
    </row>
    <row r="60" spans="1:63" s="11" customFormat="1" x14ac:dyDescent="0.2">
      <c r="AX60" s="119"/>
      <c r="AY60" s="119"/>
      <c r="AZ60" s="119"/>
      <c r="BA60" s="119"/>
      <c r="BB60" s="119"/>
      <c r="BC60" s="119"/>
      <c r="BD60" s="119"/>
      <c r="BE60" s="119"/>
      <c r="BF60" s="119"/>
      <c r="BG60" s="119"/>
      <c r="BH60" s="119"/>
      <c r="BI60" s="119"/>
      <c r="BJ60" s="119"/>
      <c r="BK60" s="119"/>
    </row>
    <row r="61" spans="1:63" s="11" customFormat="1" x14ac:dyDescent="0.2">
      <c r="AX61" s="119"/>
      <c r="AY61" s="119"/>
      <c r="AZ61" s="119"/>
      <c r="BA61" s="119"/>
      <c r="BB61" s="119"/>
      <c r="BC61" s="119"/>
      <c r="BD61" s="119"/>
      <c r="BE61" s="119"/>
      <c r="BF61" s="119"/>
      <c r="BG61" s="119"/>
      <c r="BH61" s="119"/>
      <c r="BI61" s="119"/>
      <c r="BJ61" s="119"/>
      <c r="BK61" s="119"/>
    </row>
    <row r="62" spans="1:63" s="11" customFormat="1" x14ac:dyDescent="0.2">
      <c r="AX62" s="119"/>
      <c r="AY62" s="119"/>
      <c r="AZ62" s="119"/>
      <c r="BA62" s="119"/>
      <c r="BB62" s="119"/>
      <c r="BC62" s="119"/>
      <c r="BD62" s="119"/>
      <c r="BE62" s="119"/>
      <c r="BF62" s="119"/>
      <c r="BG62" s="119"/>
      <c r="BH62" s="119"/>
      <c r="BI62" s="119"/>
      <c r="BJ62" s="119"/>
      <c r="BK62" s="119"/>
    </row>
    <row r="63" spans="1:63" s="11" customFormat="1" x14ac:dyDescent="0.2">
      <c r="AX63" s="119"/>
      <c r="AY63" s="119"/>
      <c r="AZ63" s="119"/>
      <c r="BA63" s="119"/>
      <c r="BB63" s="119"/>
      <c r="BC63" s="119"/>
      <c r="BD63" s="119"/>
      <c r="BE63" s="119"/>
      <c r="BF63" s="119"/>
      <c r="BG63" s="119"/>
      <c r="BH63" s="119"/>
      <c r="BI63" s="119"/>
      <c r="BJ63" s="119"/>
      <c r="BK63" s="119"/>
    </row>
    <row r="64" spans="1:63" s="56" customFormat="1" x14ac:dyDescent="0.2">
      <c r="A64" s="197" t="s">
        <v>347</v>
      </c>
      <c r="B64" s="197"/>
      <c r="C64" s="197"/>
      <c r="D64" s="197"/>
      <c r="E64" s="197"/>
      <c r="F64" s="114"/>
      <c r="G64" s="114"/>
      <c r="N64" s="114"/>
      <c r="O64" s="114"/>
      <c r="P64" s="114"/>
      <c r="AX64" s="120"/>
      <c r="AY64" s="120"/>
      <c r="AZ64" s="120"/>
      <c r="BA64" s="120"/>
      <c r="BB64" s="120"/>
      <c r="BC64" s="120"/>
      <c r="BD64" s="120"/>
      <c r="BE64" s="120"/>
      <c r="BF64" s="120"/>
      <c r="BG64" s="120"/>
      <c r="BH64" s="120"/>
      <c r="BI64" s="120"/>
      <c r="BJ64" s="120"/>
      <c r="BK64" s="120"/>
    </row>
    <row r="65" spans="1:63" s="56" customFormat="1" x14ac:dyDescent="0.2">
      <c r="A65" s="115" t="s">
        <v>349</v>
      </c>
      <c r="AX65" s="120"/>
      <c r="AY65" s="120"/>
      <c r="AZ65" s="120"/>
      <c r="BA65" s="120"/>
      <c r="BB65" s="120"/>
      <c r="BC65" s="120"/>
      <c r="BD65" s="120"/>
      <c r="BE65" s="120"/>
      <c r="BF65" s="120"/>
      <c r="BG65" s="120"/>
      <c r="BH65" s="120"/>
      <c r="BI65" s="120"/>
      <c r="BJ65" s="120"/>
      <c r="BK65" s="120"/>
    </row>
    <row r="66" spans="1:63" s="56" customFormat="1" x14ac:dyDescent="0.2">
      <c r="A66" s="115" t="s">
        <v>350</v>
      </c>
      <c r="AX66" s="120"/>
      <c r="AY66" s="120"/>
      <c r="AZ66" s="120"/>
      <c r="BA66" s="120"/>
      <c r="BB66" s="120"/>
      <c r="BC66" s="120"/>
      <c r="BD66" s="120"/>
      <c r="BE66" s="120"/>
      <c r="BF66" s="120"/>
      <c r="BG66" s="120"/>
      <c r="BH66" s="120"/>
      <c r="BI66" s="120"/>
      <c r="BJ66" s="120"/>
      <c r="BK66" s="120"/>
    </row>
    <row r="67" spans="1:63" s="56" customFormat="1" x14ac:dyDescent="0.2">
      <c r="A67" s="56" t="s">
        <v>348</v>
      </c>
      <c r="F67" s="114"/>
      <c r="G67" s="114"/>
      <c r="N67" s="114"/>
      <c r="O67" s="114"/>
      <c r="P67" s="114"/>
      <c r="AX67" s="120"/>
      <c r="AY67" s="120"/>
      <c r="AZ67" s="120"/>
      <c r="BA67" s="120"/>
      <c r="BB67" s="120"/>
      <c r="BC67" s="120"/>
      <c r="BD67" s="120"/>
      <c r="BE67" s="120"/>
      <c r="BF67" s="120"/>
      <c r="BG67" s="120"/>
      <c r="BH67" s="120"/>
      <c r="BI67" s="120"/>
      <c r="BJ67" s="120"/>
      <c r="BK67" s="120"/>
    </row>
    <row r="68" spans="1:63" s="11" customFormat="1" x14ac:dyDescent="0.2">
      <c r="F68" s="10"/>
      <c r="G68" s="10"/>
      <c r="R68" s="116"/>
      <c r="S68" s="116"/>
      <c r="AX68" s="119"/>
      <c r="AY68" s="119"/>
      <c r="AZ68" s="119"/>
      <c r="BA68" s="119"/>
      <c r="BB68" s="119"/>
      <c r="BC68" s="119"/>
      <c r="BD68" s="119"/>
      <c r="BE68" s="119"/>
      <c r="BF68" s="119"/>
      <c r="BG68" s="119"/>
      <c r="BH68" s="119"/>
      <c r="BI68" s="119"/>
      <c r="BJ68" s="119"/>
      <c r="BK68" s="119"/>
    </row>
    <row r="69" spans="1:63" s="11" customFormat="1" x14ac:dyDescent="0.2">
      <c r="AX69" s="119"/>
      <c r="AY69" s="119"/>
      <c r="AZ69" s="119"/>
      <c r="BA69" s="119"/>
      <c r="BB69" s="119"/>
      <c r="BC69" s="119"/>
      <c r="BD69" s="119"/>
      <c r="BE69" s="119"/>
      <c r="BF69" s="119"/>
      <c r="BG69" s="119"/>
      <c r="BH69" s="119"/>
      <c r="BI69" s="119"/>
      <c r="BJ69" s="119"/>
      <c r="BK69" s="119"/>
    </row>
    <row r="70" spans="1:63" s="11" customFormat="1" x14ac:dyDescent="0.2">
      <c r="AX70" s="119"/>
      <c r="AY70" s="119"/>
      <c r="AZ70" s="119"/>
      <c r="BA70" s="119"/>
      <c r="BB70" s="119"/>
      <c r="BC70" s="119"/>
      <c r="BD70" s="119"/>
      <c r="BE70" s="119"/>
      <c r="BF70" s="119"/>
      <c r="BG70" s="119"/>
      <c r="BH70" s="119"/>
      <c r="BI70" s="119"/>
      <c r="BJ70" s="119"/>
      <c r="BK70" s="119"/>
    </row>
    <row r="71" spans="1:63" s="11" customFormat="1" x14ac:dyDescent="0.2">
      <c r="AX71" s="119"/>
      <c r="AY71" s="119"/>
      <c r="AZ71" s="119"/>
      <c r="BA71" s="119"/>
      <c r="BB71" s="119"/>
      <c r="BC71" s="119"/>
      <c r="BD71" s="119"/>
      <c r="BE71" s="119"/>
      <c r="BF71" s="119"/>
      <c r="BG71" s="119"/>
      <c r="BH71" s="119"/>
      <c r="BI71" s="119"/>
      <c r="BJ71" s="119"/>
      <c r="BK71" s="119"/>
    </row>
    <row r="72" spans="1:63" s="11" customFormat="1" x14ac:dyDescent="0.2">
      <c r="AX72" s="119"/>
      <c r="AY72" s="119"/>
      <c r="AZ72" s="119"/>
      <c r="BA72" s="119"/>
      <c r="BB72" s="119"/>
      <c r="BC72" s="119"/>
      <c r="BD72" s="119"/>
      <c r="BE72" s="119"/>
      <c r="BF72" s="119"/>
      <c r="BG72" s="119"/>
      <c r="BH72" s="119"/>
      <c r="BI72" s="119"/>
      <c r="BJ72" s="119"/>
      <c r="BK72" s="119"/>
    </row>
    <row r="73" spans="1:63" s="11" customFormat="1" x14ac:dyDescent="0.2">
      <c r="AX73" s="119"/>
      <c r="AY73" s="119"/>
      <c r="AZ73" s="119"/>
      <c r="BA73" s="119"/>
      <c r="BB73" s="119"/>
      <c r="BC73" s="119"/>
      <c r="BD73" s="119"/>
      <c r="BE73" s="119"/>
      <c r="BF73" s="119"/>
      <c r="BG73" s="119"/>
      <c r="BH73" s="119"/>
      <c r="BI73" s="119"/>
      <c r="BJ73" s="119"/>
      <c r="BK73" s="119"/>
    </row>
  </sheetData>
  <mergeCells count="195">
    <mergeCell ref="AF3:AF5"/>
    <mergeCell ref="AG3:AG5"/>
    <mergeCell ref="AD4:AD5"/>
    <mergeCell ref="AS3:AS5"/>
    <mergeCell ref="A2:A5"/>
    <mergeCell ref="B2:B5"/>
    <mergeCell ref="C2:H2"/>
    <mergeCell ref="I2:Q2"/>
    <mergeCell ref="R2:W2"/>
    <mergeCell ref="X2:AC2"/>
    <mergeCell ref="AD2:AI2"/>
    <mergeCell ref="AJ2:AM2"/>
    <mergeCell ref="AN2:AW2"/>
    <mergeCell ref="I3:Q3"/>
    <mergeCell ref="R3:R5"/>
    <mergeCell ref="S3:S5"/>
    <mergeCell ref="T3:T5"/>
    <mergeCell ref="U3:U5"/>
    <mergeCell ref="V3:V5"/>
    <mergeCell ref="AT3:AT5"/>
    <mergeCell ref="AU3:AU5"/>
    <mergeCell ref="AV3:AV5"/>
    <mergeCell ref="AW3:AW5"/>
    <mergeCell ref="I4:K4"/>
    <mergeCell ref="L4:L5"/>
    <mergeCell ref="M4:M5"/>
    <mergeCell ref="D3:D5"/>
    <mergeCell ref="C3:C5"/>
    <mergeCell ref="AJ3:AM3"/>
    <mergeCell ref="AN3:AN5"/>
    <mergeCell ref="AO3:AO5"/>
    <mergeCell ref="AP3:AP5"/>
    <mergeCell ref="AQ3:AQ5"/>
    <mergeCell ref="AR3:AR5"/>
    <mergeCell ref="AJ4:AJ5"/>
    <mergeCell ref="AK4:AK5"/>
    <mergeCell ref="AL4:AL5"/>
    <mergeCell ref="AM4:AM5"/>
    <mergeCell ref="E3:E5"/>
    <mergeCell ref="F3:F5"/>
    <mergeCell ref="G3:G5"/>
    <mergeCell ref="H3:H5"/>
    <mergeCell ref="AH3:AH5"/>
    <mergeCell ref="AI3:AI5"/>
    <mergeCell ref="AE4:AE5"/>
    <mergeCell ref="W3:W5"/>
    <mergeCell ref="X3:X5"/>
    <mergeCell ref="Y3:Y5"/>
    <mergeCell ref="Z3:Z5"/>
    <mergeCell ref="AA3:AA5"/>
    <mergeCell ref="AB3:AB5"/>
    <mergeCell ref="O6:O9"/>
    <mergeCell ref="P6:P9"/>
    <mergeCell ref="Q6:Q9"/>
    <mergeCell ref="AD6:AD9"/>
    <mergeCell ref="AE6:AE9"/>
    <mergeCell ref="N4:P4"/>
    <mergeCell ref="Q4:Q5"/>
    <mergeCell ref="AC3:AC5"/>
    <mergeCell ref="AD3:AE3"/>
    <mergeCell ref="A6:A9"/>
    <mergeCell ref="B6:B9"/>
    <mergeCell ref="C6:C9"/>
    <mergeCell ref="D6:D9"/>
    <mergeCell ref="E6:E9"/>
    <mergeCell ref="F6:F9"/>
    <mergeCell ref="N6:N9"/>
    <mergeCell ref="A10:A13"/>
    <mergeCell ref="B10:B13"/>
    <mergeCell ref="C10:C13"/>
    <mergeCell ref="D10:D13"/>
    <mergeCell ref="E10:E13"/>
    <mergeCell ref="AQ6:AQ9"/>
    <mergeCell ref="AR6:AR9"/>
    <mergeCell ref="AS6:AS9"/>
    <mergeCell ref="AJ6:AJ9"/>
    <mergeCell ref="AK6:AK9"/>
    <mergeCell ref="AL6:AL9"/>
    <mergeCell ref="AM6:AM9"/>
    <mergeCell ref="AN6:AN9"/>
    <mergeCell ref="AO6:AO9"/>
    <mergeCell ref="F10:F13"/>
    <mergeCell ref="G10:G13"/>
    <mergeCell ref="H10:H13"/>
    <mergeCell ref="N10:N13"/>
    <mergeCell ref="O10:O13"/>
    <mergeCell ref="P10:P13"/>
    <mergeCell ref="G6:G9"/>
    <mergeCell ref="H6:H9"/>
    <mergeCell ref="W10:W13"/>
    <mergeCell ref="Q10:Q13"/>
    <mergeCell ref="R10:R13"/>
    <mergeCell ref="S10:S13"/>
    <mergeCell ref="AV6:AV9"/>
    <mergeCell ref="AW6:AW9"/>
    <mergeCell ref="I7:I9"/>
    <mergeCell ref="J7:J9"/>
    <mergeCell ref="K7:K9"/>
    <mergeCell ref="AT6:AT9"/>
    <mergeCell ref="AU6:AU9"/>
    <mergeCell ref="AA6:AA9"/>
    <mergeCell ref="AB6:AB9"/>
    <mergeCell ref="AC6:AC9"/>
    <mergeCell ref="R6:R9"/>
    <mergeCell ref="S6:S9"/>
    <mergeCell ref="T6:T9"/>
    <mergeCell ref="U6:U9"/>
    <mergeCell ref="V6:V9"/>
    <mergeCell ref="W6:W9"/>
    <mergeCell ref="AF6:AF9"/>
    <mergeCell ref="AG6:AG9"/>
    <mergeCell ref="AH6:AH9"/>
    <mergeCell ref="AI6:AI9"/>
    <mergeCell ref="X6:X9"/>
    <mergeCell ref="Y6:Y9"/>
    <mergeCell ref="Z6:Z9"/>
    <mergeCell ref="AP6:AP9"/>
    <mergeCell ref="AU10:AU13"/>
    <mergeCell ref="AV10:AV13"/>
    <mergeCell ref="AW10:AW13"/>
    <mergeCell ref="I11:I13"/>
    <mergeCell ref="J11:J13"/>
    <mergeCell ref="K11:K13"/>
    <mergeCell ref="AO10:AO13"/>
    <mergeCell ref="AP10:AP13"/>
    <mergeCell ref="AQ10:AQ13"/>
    <mergeCell ref="AR10:AR13"/>
    <mergeCell ref="AS10:AS13"/>
    <mergeCell ref="AT10:AT13"/>
    <mergeCell ref="AI10:AI13"/>
    <mergeCell ref="AJ10:AJ13"/>
    <mergeCell ref="AK10:AK13"/>
    <mergeCell ref="AL10:AL13"/>
    <mergeCell ref="AM10:AM13"/>
    <mergeCell ref="AN10:AN13"/>
    <mergeCell ref="AC10:AC13"/>
    <mergeCell ref="AD10:AD13"/>
    <mergeCell ref="AE10:AE13"/>
    <mergeCell ref="X10:X13"/>
    <mergeCell ref="Y10:Y13"/>
    <mergeCell ref="Z10:Z13"/>
    <mergeCell ref="AF10:AF13"/>
    <mergeCell ref="AG10:AG13"/>
    <mergeCell ref="AH10:AH13"/>
    <mergeCell ref="G14:G15"/>
    <mergeCell ref="H14:H15"/>
    <mergeCell ref="N14:N15"/>
    <mergeCell ref="O14:O15"/>
    <mergeCell ref="P14:P15"/>
    <mergeCell ref="Q14:Q15"/>
    <mergeCell ref="AC14:AC15"/>
    <mergeCell ref="T10:T13"/>
    <mergeCell ref="U10:U13"/>
    <mergeCell ref="V10:V13"/>
    <mergeCell ref="AA10:AA13"/>
    <mergeCell ref="AB10:AB13"/>
    <mergeCell ref="A14:A15"/>
    <mergeCell ref="B14:B15"/>
    <mergeCell ref="C14:C15"/>
    <mergeCell ref="D14:D15"/>
    <mergeCell ref="E14:E15"/>
    <mergeCell ref="F14:F15"/>
    <mergeCell ref="Z14:Z15"/>
    <mergeCell ref="AA14:AA15"/>
    <mergeCell ref="AB14:AB15"/>
    <mergeCell ref="R14:R15"/>
    <mergeCell ref="S14:S15"/>
    <mergeCell ref="T14:T15"/>
    <mergeCell ref="U14:U15"/>
    <mergeCell ref="V14:V15"/>
    <mergeCell ref="W14:W15"/>
    <mergeCell ref="A1:AW1"/>
    <mergeCell ref="AV14:AV15"/>
    <mergeCell ref="AW14:AW15"/>
    <mergeCell ref="A64:E64"/>
    <mergeCell ref="AP14:AP15"/>
    <mergeCell ref="AQ14:AQ15"/>
    <mergeCell ref="AR14:AR15"/>
    <mergeCell ref="AS14:AS15"/>
    <mergeCell ref="AT14:AT15"/>
    <mergeCell ref="AU14:AU15"/>
    <mergeCell ref="AJ14:AJ15"/>
    <mergeCell ref="AK14:AK15"/>
    <mergeCell ref="AL14:AL15"/>
    <mergeCell ref="AM14:AM15"/>
    <mergeCell ref="AN14:AN15"/>
    <mergeCell ref="AO14:AO15"/>
    <mergeCell ref="AD14:AD15"/>
    <mergeCell ref="AE14:AE15"/>
    <mergeCell ref="AF14:AF15"/>
    <mergeCell ref="AG14:AG15"/>
    <mergeCell ref="AH14:AH15"/>
    <mergeCell ref="AI14:AI15"/>
    <mergeCell ref="X14:X15"/>
    <mergeCell ref="Y14:Y15"/>
  </mergeCells>
  <hyperlinks>
    <hyperlink ref="AF6:AF9" r:id="rId1" display="https://www.japami.gob.mx/transparencia/LGT/28_Licitaciones/2016/IV-/JAPAMI%20SERV%202016%2008%20REUBICACION%20DE%20PAPELERIA.pdf"/>
    <hyperlink ref="AW6:AW9" r:id="rId2" display="EN PROCESO "/>
    <hyperlink ref="AW10:AW13" r:id="rId3" display="EN PROCESO"/>
    <hyperlink ref="AF14:AF15" r:id="rId4" display="http://www.japami.gob.mx/transparencia/LGT/28_Licitaciones/2016/IV-/JAPAMI%20SERV%202016%2010%20MANTENIMIENTO%20A%2032%20POTABILIZADORAS.pdf"/>
    <hyperlink ref="AW14:AW15" r:id="rId5" display="EN PROCESO"/>
    <hyperlink ref="AW16" r:id="rId6"/>
    <hyperlink ref="AF10:AF13" r:id="rId7" display="http://www.japami.gob.mx/transparencia/LGT/28_Licitaciones/2016/IV-/JAPAMI%20SERV%202016%2009%20MANTENIMIENTO%20A%20CARCAMO%2014.pdf"/>
    <hyperlink ref="G17" r:id="rId8"/>
    <hyperlink ref="G18" r:id="rId9"/>
    <hyperlink ref="G19" r:id="rId10"/>
    <hyperlink ref="G20" r:id="rId11"/>
    <hyperlink ref="G21" r:id="rId12"/>
    <hyperlink ref="G22" r:id="rId13"/>
    <hyperlink ref="G23" r:id="rId14"/>
    <hyperlink ref="G24" r:id="rId15"/>
    <hyperlink ref="G25" r:id="rId16"/>
    <hyperlink ref="G26" r:id="rId17"/>
    <hyperlink ref="G27" r:id="rId18"/>
    <hyperlink ref="G28" r:id="rId19"/>
    <hyperlink ref="G29" r:id="rId20"/>
    <hyperlink ref="G30" r:id="rId21"/>
    <hyperlink ref="G31" r:id="rId22"/>
    <hyperlink ref="G32" r:id="rId23"/>
    <hyperlink ref="G33" r:id="rId24"/>
    <hyperlink ref="G34" r:id="rId25"/>
    <hyperlink ref="G35" r:id="rId26"/>
    <hyperlink ref="G36" r:id="rId27"/>
    <hyperlink ref="G37" r:id="rId28"/>
    <hyperlink ref="G38" r:id="rId29"/>
    <hyperlink ref="G39" r:id="rId30"/>
    <hyperlink ref="G40" r:id="rId31"/>
    <hyperlink ref="G41" r:id="rId32"/>
    <hyperlink ref="G42" r:id="rId33"/>
    <hyperlink ref="G43" r:id="rId34"/>
    <hyperlink ref="G44" r:id="rId35"/>
    <hyperlink ref="G45" r:id="rId36"/>
    <hyperlink ref="G46" r:id="rId37"/>
    <hyperlink ref="G47" r:id="rId38"/>
    <hyperlink ref="G48" r:id="rId39"/>
    <hyperlink ref="G49" r:id="rId40"/>
    <hyperlink ref="G50" r:id="rId41"/>
  </hyperlinks>
  <pageMargins left="0.7" right="0.7" top="0.75" bottom="0.75" header="0.3" footer="0.3"/>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2015 Trimestre II</vt:lpstr>
      <vt:lpstr>2015 Trimestre III</vt:lpstr>
      <vt:lpstr>2015 Trimestre IV</vt:lpstr>
      <vt:lpstr>2016 Trimestre I</vt:lpstr>
      <vt:lpstr>2016 Trimestre II</vt:lpstr>
      <vt:lpstr>2016 Trimestre III</vt:lpstr>
      <vt:lpstr>2016 Trimestre IV</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Martínez Hernández</dc:creator>
  <cp:lastModifiedBy>Jerónimo Nieto Martínez</cp:lastModifiedBy>
  <cp:lastPrinted>2016-09-28T15:45:12Z</cp:lastPrinted>
  <dcterms:created xsi:type="dcterms:W3CDTF">2016-09-27T17:53:44Z</dcterms:created>
  <dcterms:modified xsi:type="dcterms:W3CDTF">2017-05-16T21:35:54Z</dcterms:modified>
</cp:coreProperties>
</file>