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HGomez\2023\Tranparencia\Primer Trimestre 2023\"/>
    </mc:Choice>
  </mc:AlternateContent>
  <xr:revisionPtr revIDLastSave="0" documentId="13_ncr:1_{5EC44BBA-08C0-4662-9F07-5EABD67402D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nero_Marzo" sheetId="10" r:id="rId1"/>
    <sheet name="Hoja1" sheetId="7" state="hidden" r:id="rId2"/>
  </sheets>
  <definedNames>
    <definedName name="_xlnm._FilterDatabase" localSheetId="0" hidden="1">Enero_Marzo!#REF!</definedName>
    <definedName name="_xlnm.Print_Area" localSheetId="0">Enero_Marzo!$A$1:$R$42</definedName>
    <definedName name="_xlnm.Print_Titles" localSheetId="0">Enero_Marzo!$2:$4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0" l="1"/>
  <c r="O7" i="10" l="1"/>
  <c r="O38" i="10" l="1"/>
  <c r="O39" i="10"/>
  <c r="O34" i="10" l="1"/>
  <c r="O33" i="10" l="1"/>
  <c r="O30" i="10" l="1"/>
  <c r="O28" i="10"/>
  <c r="O25" i="10" l="1"/>
  <c r="O19" i="10" l="1"/>
  <c r="O20" i="10"/>
  <c r="O18" i="10"/>
  <c r="O17" i="10"/>
  <c r="O16" i="10"/>
  <c r="O22" i="10" l="1"/>
  <c r="O14" i="10" l="1"/>
  <c r="O6" i="10" l="1"/>
  <c r="O23" i="10" l="1"/>
  <c r="O42" i="10" l="1"/>
  <c r="O41" i="10"/>
  <c r="O40" i="10"/>
  <c r="O37" i="10"/>
  <c r="O36" i="10"/>
  <c r="O32" i="10"/>
  <c r="O31" i="10"/>
  <c r="O29" i="10"/>
  <c r="O27" i="10"/>
  <c r="O26" i="10"/>
  <c r="O24" i="10"/>
  <c r="O21" i="10"/>
  <c r="O15" i="10"/>
  <c r="O13" i="10"/>
  <c r="O12" i="10"/>
  <c r="O11" i="10"/>
  <c r="O9" i="10"/>
  <c r="O8" i="10"/>
  <c r="O5" i="10"/>
</calcChain>
</file>

<file path=xl/sharedStrings.xml><?xml version="1.0" encoding="utf-8"?>
<sst xmlns="http://schemas.openxmlformats.org/spreadsheetml/2006/main" count="553" uniqueCount="257">
  <si>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</si>
  <si>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</si>
  <si>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</si>
  <si>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</si>
  <si>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</si>
  <si>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</si>
  <si>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</si>
  <si>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</si>
  <si>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</si>
  <si>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</si>
  <si>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</si>
  <si>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</si>
  <si>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</si>
  <si>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</si>
  <si>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</si>
  <si>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</si>
  <si>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</si>
  <si>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</si>
  <si>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</si>
  <si>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</si>
  <si>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</si>
  <si>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</si>
  <si>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</si>
  <si>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</si>
  <si>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</si>
  <si>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</si>
  <si>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</si>
  <si>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</si>
  <si>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</si>
  <si>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</si>
  <si>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</si>
  <si>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</si>
  <si>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</si>
  <si>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</si>
  <si>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</si>
  <si>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</si>
  <si>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</si>
  <si>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</si>
  <si>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</si>
  <si>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</si>
  <si>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</si>
  <si>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 xml:space="preserve">Clasificación Programática acorde al CONAC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</si>
  <si>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</si>
  <si>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</si>
  <si>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</si>
  <si>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</si>
  <si>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</si>
  <si>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</si>
  <si>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Indicadores</t>
  </si>
  <si>
    <t>PROGRAMA O PROYECTO DE INVERSIÓN</t>
  </si>
  <si>
    <t>Descripción de variables de la fórmula</t>
  </si>
  <si>
    <t>E</t>
  </si>
  <si>
    <t>2.2.3</t>
  </si>
  <si>
    <t>JUNTA DE AGUA POTABLE, DRENAJE, ALCANTARILLADO Y SANEAMIENTO DEL MUNICIPIO DE IRAPUATO, GTO.</t>
  </si>
  <si>
    <t>E1607</t>
  </si>
  <si>
    <t>Dotar de Infraestructura y Servicios Básicos eficientes a la Población Irapuatense</t>
  </si>
  <si>
    <t>Recuperación de agua no contabilizada para la recuperación de caudales</t>
  </si>
  <si>
    <t>Mejora en los servicios de agua potable en la cabecera municipal</t>
  </si>
  <si>
    <t>Desalojo de agua mediante operación eficiente de cárcamos y acciones de limpieza en cuerpos receptores</t>
  </si>
  <si>
    <t>Vigilancia la calidad del agua en potabilizadoras, fuentes de abastecimiento, así como de agua residual y descargas industriales</t>
  </si>
  <si>
    <t>Gestión de la facturación por los servicios básicos prestados a la ciudadanía</t>
  </si>
  <si>
    <t>Atención eficiente a la ciudadanía relativos a los cobros por servicios</t>
  </si>
  <si>
    <t>Dirección y cumplimiento de las atribuciones conferidas al Organismo Operador</t>
  </si>
  <si>
    <t>Desarrollo de proyectos de infraestructura y del programa de obra para mantener e incrementar la cobertura de los servicios básicos</t>
  </si>
  <si>
    <t xml:space="preserve">Dotación de agua por habitante </t>
  </si>
  <si>
    <t>Continuidad del servicio de agua potable en toma</t>
  </si>
  <si>
    <t>Presión del servicio de agua potable en toma</t>
  </si>
  <si>
    <t>Porcentaje de atención de reportes por fugas</t>
  </si>
  <si>
    <t>Porcentaje de colonias con servicios con continuidad mayor o igual a 12hrs y presión mayor o igual a 0.5kg/cm2</t>
  </si>
  <si>
    <t>Número de horas de desalojo en puntos de encharcamiento</t>
  </si>
  <si>
    <t>Porcentaje de cumplimiento de folios de revisión de drenaje</t>
  </si>
  <si>
    <t>Actualización del padrón de usuarios</t>
  </si>
  <si>
    <t>Recuperación de cartera vencida</t>
  </si>
  <si>
    <t>Porcentaje de incremento en micromedición</t>
  </si>
  <si>
    <t>Porcentaje de comunidades rurales atendidas</t>
  </si>
  <si>
    <t>Porcentaje de actividades de atención en comunidades realizadas</t>
  </si>
  <si>
    <t>Cumplimiento de metas institucionales</t>
  </si>
  <si>
    <t>Porcentaje de auditorias realizadas</t>
  </si>
  <si>
    <t>Autonomía financiera del Organismo Operador</t>
  </si>
  <si>
    <t>Porcentaje de cumplimiento de los contratos y convenios firmados</t>
  </si>
  <si>
    <t>Porcentaje de obligaciones de seguimiento cumplidas en tiempo en forma</t>
  </si>
  <si>
    <t>Porcentaje de cumplimiento de desarrollo y publicación de productos informativos referentes a los servicios JAPAMI</t>
  </si>
  <si>
    <t>(A/(Días calendario))*1OOO/(4*B)</t>
  </si>
  <si>
    <t>A/B</t>
  </si>
  <si>
    <t>(A/B)*100</t>
  </si>
  <si>
    <t>F1</t>
  </si>
  <si>
    <t>P1</t>
  </si>
  <si>
    <t>C1</t>
  </si>
  <si>
    <t>C1A1</t>
  </si>
  <si>
    <t>C1A2</t>
  </si>
  <si>
    <t>C1A3</t>
  </si>
  <si>
    <t>C2</t>
  </si>
  <si>
    <t>C2A1</t>
  </si>
  <si>
    <t>C2A2</t>
  </si>
  <si>
    <t>C2A3</t>
  </si>
  <si>
    <t>C3</t>
  </si>
  <si>
    <t>C3A1</t>
  </si>
  <si>
    <t>C3A2</t>
  </si>
  <si>
    <t>C4</t>
  </si>
  <si>
    <t>C4A1</t>
  </si>
  <si>
    <t>C4A2</t>
  </si>
  <si>
    <t>C4A3</t>
  </si>
  <si>
    <t>C5</t>
  </si>
  <si>
    <t>C5A1</t>
  </si>
  <si>
    <t>C6</t>
  </si>
  <si>
    <t>C6A1</t>
  </si>
  <si>
    <t>C6A2</t>
  </si>
  <si>
    <t>C6A3</t>
  </si>
  <si>
    <t>C6A4</t>
  </si>
  <si>
    <t>C6A5</t>
  </si>
  <si>
    <t>C6A6</t>
  </si>
  <si>
    <t>C6A7</t>
  </si>
  <si>
    <t>C6A8</t>
  </si>
  <si>
    <t>C6A9</t>
  </si>
  <si>
    <t>C6A10</t>
  </si>
  <si>
    <t>Porcentaje de cumplimiento en el saneamiento de las aguas residuales generadas en la cabecera municipal</t>
  </si>
  <si>
    <t>Porcentaje de solución en  puntos de encharcamiento</t>
  </si>
  <si>
    <t>Vigilancia de la calidad del agua en pozos, potabilizadoras y PTAR's</t>
  </si>
  <si>
    <t xml:space="preserve">A= Eventos solucionados / B= Eventos reportados </t>
  </si>
  <si>
    <t xml:space="preserve"> 3 HRS </t>
  </si>
  <si>
    <t xml:space="preserve">A= Hora promedio de inicio de encharcamiento /B=  Hora en la cual el agua ha sido desalojada </t>
  </si>
  <si>
    <t>A= Análisis  en PTAR´s, pozos, potabilizadoras y usuarios no domestico realizados / B= Análisis  en PTAR´s, pozos, potabilizadoras y usuarios no domestico programados</t>
  </si>
  <si>
    <t xml:space="preserve">A= Padrón de usuarios en un periodo determinado / B= Usuarios actualizados </t>
  </si>
  <si>
    <t>A= Importes cobrados en cartera vencida / B= Importes de adeudos con un periodo mayor a cuatro meses</t>
  </si>
  <si>
    <t>A= Auditorias realizadas / B= Auditorias programadas</t>
  </si>
  <si>
    <t>A= Contratos y/o convenios realizados / B= Contratos y/o convenios susceptibles de ser suscritos</t>
  </si>
  <si>
    <t>A= Seguimiento integrado / B= Seguimiento programado</t>
  </si>
  <si>
    <t xml:space="preserve">Horas </t>
  </si>
  <si>
    <t>Metros cúbicos</t>
  </si>
  <si>
    <t>A=Puntos de encharcamiento atendidos/resueltos - B=Puntos de encharcamiento programados para atender</t>
  </si>
  <si>
    <t>Puntos</t>
  </si>
  <si>
    <t>Muestreos</t>
  </si>
  <si>
    <t>kg/cm2</t>
  </si>
  <si>
    <t>Folios</t>
  </si>
  <si>
    <t>Sistemas de cloración</t>
  </si>
  <si>
    <t>Colonias</t>
  </si>
  <si>
    <t>A-B</t>
  </si>
  <si>
    <t>Análisis</t>
  </si>
  <si>
    <t>Mantenimientos</t>
  </si>
  <si>
    <t>Pesos</t>
  </si>
  <si>
    <t>Usuarios</t>
  </si>
  <si>
    <t>A= Medidores instalados en un periodo / B= Totalidad de cuentas de agua potable</t>
  </si>
  <si>
    <t>Medidores/Cuentas</t>
  </si>
  <si>
    <t>Metas</t>
  </si>
  <si>
    <t>Auditorias</t>
  </si>
  <si>
    <t>Solicitudes</t>
  </si>
  <si>
    <t>Obras</t>
  </si>
  <si>
    <t>Porcentaje de cumplimiento de obligaciones financieras - Cuenta Pública</t>
  </si>
  <si>
    <t xml:space="preserve">A=Obligación financiera rendida/B=Obligación financiera establecida por la normatividad </t>
  </si>
  <si>
    <t>N/A</t>
  </si>
  <si>
    <t>Gerencia</t>
  </si>
  <si>
    <t>A= Muestreos realizados / B= Muestreos programados</t>
  </si>
  <si>
    <t xml:space="preserve">A=Solicitudes respondidas en tiempo / B= Solicitudes recibidas </t>
  </si>
  <si>
    <t>A= Metros cúbicos / B = Cuentas en los giros domésticos y mixto</t>
  </si>
  <si>
    <t>Litros/habitante/día</t>
  </si>
  <si>
    <t xml:space="preserve">A= Presión medida en la toma domiciliaria / B= Parámetro deseable de presión en toma </t>
  </si>
  <si>
    <t xml:space="preserve">A= Mantenimientos preventivos realizados/ B= Mantenimientos preventivos programados </t>
  </si>
  <si>
    <t>Subgerencia de Servicios de Agua</t>
  </si>
  <si>
    <t>Subgerencia de Calidad del Agua y PTAR</t>
  </si>
  <si>
    <t>Subgerencia de Drenaje y Alcantarillado</t>
  </si>
  <si>
    <t>Gerencia de Comercialización</t>
  </si>
  <si>
    <t>Gerencia de Atención a Comunidades Rurales</t>
  </si>
  <si>
    <t>Órgano Interno de Control</t>
  </si>
  <si>
    <t>Unidad de Transparencia</t>
  </si>
  <si>
    <t>Gerencia de Ingeniería y Proyectos</t>
  </si>
  <si>
    <t xml:space="preserve">Gerencia de Administración y Finanzas </t>
  </si>
  <si>
    <t>Coordinación Jurídica</t>
  </si>
  <si>
    <t>Coordinación de Desarrollo Institucional y Sistemas de Gestión</t>
  </si>
  <si>
    <t>Coordinación Comunicación Social y Vinculación</t>
  </si>
  <si>
    <t>A=Volumen de agua saneado en plantas / B= Volumen de agua residual generado en la cabecera municipal</t>
  </si>
  <si>
    <t xml:space="preserve">A= Metas alcanzadas /B= Metas programadas </t>
  </si>
  <si>
    <t>Procurar el cuidado del medio ambiente y seguridad hídrica garantizando a la población la cobertura y acceso a servicios sustentables de agua potable, drenaje, alcantarillado, tratamiento y disposición de aguas residuales.</t>
  </si>
  <si>
    <t>La ciudadanía irapuatense cuenta con servicios públicos básicos sustentables agua, drenaje, alcantarillado y saneamiento, que cubren adecuadamente sus necesidades básicas y de desarrollo socioeconómico.</t>
  </si>
  <si>
    <t>(X1+X2+X3+ ….+Xn)/n</t>
  </si>
  <si>
    <t>Xn= Horas de servicio continuo medido en punto critico en una colonia determinada/n=puntos criticos monitoreados (por colonia)</t>
  </si>
  <si>
    <t>COMPONENTE 1</t>
  </si>
  <si>
    <t>Servicio público de agua potable  y promoción de consumo de agua tratada, apegados al aprovechamiento sustentable de los recursos hídricos.</t>
  </si>
  <si>
    <t>Operación eficiente de los sistemas de abastecimiento de agua potable</t>
  </si>
  <si>
    <t>Porcentaje de fuentes y tanques con inspecciones realizadas.</t>
  </si>
  <si>
    <t>A= Inspecciones realizadas en tanques y pozos / B= Inspecciones programadas en tanques y pozos</t>
  </si>
  <si>
    <t>A= Asentamientos-localidades parámetros de servicio de continuidad mayor o igual a 12hrs y presión mayor o igual a 0.5kg/cm2/ B=Totalidad de colonias donde se presta el servicio de agua potable</t>
  </si>
  <si>
    <t>COMPONENTE 2</t>
  </si>
  <si>
    <t>Servicios de drenaje sanitario y alcantarillado pluvial proporcionado</t>
  </si>
  <si>
    <t>Conservación de infraestructura para la mejor operación de las redes de drenaje</t>
  </si>
  <si>
    <t>Gestión de la prestación de los servicios públicos prestados</t>
  </si>
  <si>
    <t>Porcentaje de cárcamos en operación</t>
  </si>
  <si>
    <t>Porcentaje de modificaciones a procesos operativos realizadas</t>
  </si>
  <si>
    <t>A=Cárcamos con capacidad de operación / B=Totalidad de cárcamos para desalojo de agua</t>
  </si>
  <si>
    <t>A= Fallas atendidas en el sistema de drenaje sanitario/B=Fallas reportadas en el sistema de drenaje sanitario</t>
  </si>
  <si>
    <t>A=Manual actualizado/B=Manuales susceptibles de actualización</t>
  </si>
  <si>
    <t>Cárcamos</t>
  </si>
  <si>
    <t>Manuales</t>
  </si>
  <si>
    <t>COMPONENTE 3</t>
  </si>
  <si>
    <t>Verificación de la calidad del agua y tratamiento de aguas residuales de los servicios proporcionados.</t>
  </si>
  <si>
    <t>Mantenimiento de las plantas de tratamiento para el cumplimiento de las normas de descarga</t>
  </si>
  <si>
    <t>Porcentaje de cumplimiento en la vigilancia de la correcta calidad de agua</t>
  </si>
  <si>
    <t>Porcentaje de cumplimiento a programa de mantenimiento preventivo de equipos, e instalaciones relacionados con el funcionamiento de las PTAR</t>
  </si>
  <si>
    <t>Porcentaje de acreditaciones, certificaciones y licenciamientos obtenidos</t>
  </si>
  <si>
    <t>A=Acreditaciones, cedulas y licenciamientos obtenidos en el periodo/B=Acreditaciones, cedulas y licenciamientos programados para actualización</t>
  </si>
  <si>
    <t>COMPONENTE 4</t>
  </si>
  <si>
    <t>Atención de los usuarios de los servicios básicos, con esquemas de contratación y cobranza orientados hacia la sostenibilidad financiera del Organismo como parte del servicio proporcionado o contratado</t>
  </si>
  <si>
    <t>Actualización del padrón de usuarios.</t>
  </si>
  <si>
    <t>Gestión de los servicios de comercialización y atención de usuarios</t>
  </si>
  <si>
    <t>Eficiencia Comercial</t>
  </si>
  <si>
    <t>Porcentaje de modificaciones a procesos de comercialización realizadas</t>
  </si>
  <si>
    <t>C4A4</t>
  </si>
  <si>
    <t>A+B</t>
  </si>
  <si>
    <t>A= Importes cobrados por servicio de agua potable a un periodo determinado (x) / B=  Importes facturado por servicio de agua potable a un periodo determinado (x-1)</t>
  </si>
  <si>
    <t>COMPONENTE 5</t>
  </si>
  <si>
    <t>Organización participativa en la prestación de los servicios en las comunidades rurales, promoviendo la incorporación al organismo del sector objetivo identificado</t>
  </si>
  <si>
    <t>Atención a comunidades rurales mediante acciones para organizar y/o fortalecer los servicios básicos</t>
  </si>
  <si>
    <t>Gestión de infraestructura de servicios en las comunidades rurales</t>
  </si>
  <si>
    <t>Porcentaje de infraestructura hidráulica realizada en comunidades rurales</t>
  </si>
  <si>
    <t>C5A2</t>
  </si>
  <si>
    <t>Comunidades</t>
  </si>
  <si>
    <t>Acciones</t>
  </si>
  <si>
    <t>A=Infraestructura construida en asentamientos y localidades rurales/B=Infraestructura programada en asentamientos y localidades rurales</t>
  </si>
  <si>
    <t xml:space="preserve">A= Comunidades rurales y asentamientos atendidas / B= Comunidades rurales y asentamientos que presentan con necesidad de atención </t>
  </si>
  <si>
    <t>A= Acciones realizadas / B= Solicitudes de atención en localidades rurales y asentamientos</t>
  </si>
  <si>
    <t>COMPONENTE 6</t>
  </si>
  <si>
    <t>Administración y gestión del servicio proporcionado</t>
  </si>
  <si>
    <t>Dirección General</t>
  </si>
  <si>
    <t>A= Ingresos propios /B= Ingresos totales</t>
  </si>
  <si>
    <t>Vigilancia del quehacer del organismo atendiendo normas y disposiciones legales aplicables</t>
  </si>
  <si>
    <t>Promoción de la transparencia, acceso a la información pública y administración del archivo</t>
  </si>
  <si>
    <t>Porcentaje de atención a solicitudes de acceso a la información pública</t>
  </si>
  <si>
    <t>Ejecución de los procesos de obra pública y servicios relacionados</t>
  </si>
  <si>
    <t>Dictaminación para el otorgamiento de factibilidades</t>
  </si>
  <si>
    <t>Porcentaje de expedientes técnicos realizados</t>
  </si>
  <si>
    <t>Porcentaje de cumplimiento del programa obra</t>
  </si>
  <si>
    <t>A=Expedientes técnicos de acciones elaborados/B=Expedientes técnicos de acciones programados en el periodo</t>
  </si>
  <si>
    <t>Expedientes</t>
  </si>
  <si>
    <t>A= Acciones terminadas del programa obra/B= Totalidad de acciones registradas en el programa obra (sin considerar fecha de inicio de los trabajos)</t>
  </si>
  <si>
    <t>Gestión administrativa de recursos humanos y soporte de transformación digital</t>
  </si>
  <si>
    <t>Administración de los recursos financieros del operador</t>
  </si>
  <si>
    <t>Aseguramiento de suministros y condiciones operativas para los servicios básicos</t>
  </si>
  <si>
    <t>Porcentaje de recursos humanos capacitados</t>
  </si>
  <si>
    <t>Porcentaje de cumplimiento del programa de adquisiciones consolidadas cumplido</t>
  </si>
  <si>
    <t>Porcentaje de atención a unidades operativas del Organismo</t>
  </si>
  <si>
    <t>A= Personal capacitado / B= Personal considerado en el programa de capacitación</t>
  </si>
  <si>
    <t>A=Adquisiciones consolidadas realizadas/B=Adquisiciones consolidadas programadas</t>
  </si>
  <si>
    <t>A=Equipos operativos atendidos y funcionales/B=Equipos operativos programados para servicio</t>
  </si>
  <si>
    <t>Personas</t>
  </si>
  <si>
    <t>Informes</t>
  </si>
  <si>
    <t>Gestión de los instrumentos jurídicos requeridos por las actividades del organismo</t>
  </si>
  <si>
    <t>Gestión para el desarrollo institucional</t>
  </si>
  <si>
    <t>Difusión de información del estado y disponibilidad de los servicios básicos operados por JAPAMI</t>
  </si>
  <si>
    <t>C6A11</t>
  </si>
  <si>
    <t>C6A12</t>
  </si>
  <si>
    <t>A= Publicaciones en medios impresos y digitales realizados / B= Publicaciones en medios impresos y digitales programados</t>
  </si>
  <si>
    <t>Acreditaciones</t>
  </si>
  <si>
    <t>Productos informativos realizados</t>
  </si>
  <si>
    <t>Adquisiciones consolidadas</t>
  </si>
  <si>
    <t>Equipos operativos</t>
  </si>
  <si>
    <t>Contratos y/o convenios</t>
  </si>
  <si>
    <t>Seguimiento</t>
  </si>
  <si>
    <t>JUNTA DE AGUA POTABLE, DRENAJE, ALCANTARILLADO Y SANEAMIENTO DEL MUNICIPIO DE IRAPUATO, GTO.
INDICADORES DE RESULTADOS
DEL 1 DE ENERO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</si>
</sst>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1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 tint="0.249977111117893"/>
      <name val="Arial"/>
      <family val="2"/>
    </font>
    <font>
      <sz val="8"/>
      <color theme="0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7"/>
      <color theme="1" tint="0.249977111117893"/>
      <name val="Arial"/>
      <family val="2"/>
    </font>
    <font>
      <sz val="7"/>
      <color rgb="FF000000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4" borderId="0" xfId="16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2" xfId="16" applyFont="1" applyFill="1" applyBorder="1" applyAlignment="1">
      <alignment horizontal="center" vertical="center" wrapText="1"/>
    </xf>
    <xf numFmtId="0" fontId="3" fillId="6" borderId="3" xfId="16" applyFont="1" applyFill="1" applyBorder="1" applyAlignment="1">
      <alignment horizontal="center" vertical="center" wrapText="1"/>
    </xf>
    <xf numFmtId="0" fontId="3" fillId="6" borderId="2" xfId="16" applyFont="1" applyFill="1" applyBorder="1" applyAlignment="1">
      <alignment horizontal="center" vertical="center" wrapText="1"/>
    </xf>
    <xf numFmtId="0" fontId="3" fillId="6" borderId="0" xfId="16" applyFont="1" applyFill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7" fillId="0" borderId="0" xfId="0" applyFont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right" wrapText="1"/>
      <protection locked="0"/>
    </xf>
    <xf numFmtId="0" fontId="7" fillId="0" borderId="0" xfId="0" applyFont="1" applyAlignment="1">
      <alignment horizontal="center" wrapText="1"/>
    </xf>
    <xf numFmtId="0" fontId="1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3" fontId="0" fillId="0" borderId="2" xfId="18" applyNumberFormat="1" applyFont="1" applyFill="1" applyBorder="1" applyAlignment="1" applyProtection="1">
      <alignment horizontal="right" vertical="center"/>
      <protection locked="0"/>
    </xf>
    <xf numFmtId="3" fontId="0" fillId="0" borderId="6" xfId="18" applyNumberFormat="1" applyFont="1" applyFill="1" applyBorder="1" applyAlignment="1" applyProtection="1">
      <alignment horizontal="right" vertical="center"/>
      <protection locked="0"/>
    </xf>
    <xf numFmtId="10" fontId="0" fillId="0" borderId="3" xfId="18" applyNumberFormat="1" applyFont="1" applyFill="1" applyBorder="1" applyAlignment="1" applyProtection="1">
      <alignment horizontal="right" vertical="center"/>
    </xf>
    <xf numFmtId="10" fontId="0" fillId="0" borderId="2" xfId="18" applyNumberFormat="1" applyFont="1" applyFill="1" applyBorder="1" applyAlignment="1" applyProtection="1">
      <alignment horizontal="right" vertical="center"/>
    </xf>
    <xf numFmtId="9" fontId="0" fillId="0" borderId="3" xfId="18" applyFont="1" applyFill="1" applyBorder="1" applyAlignment="1" applyProtection="1">
      <alignment horizontal="right" vertical="center"/>
    </xf>
    <xf numFmtId="10" fontId="7" fillId="0" borderId="3" xfId="18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right" vertical="center"/>
      <protection locked="0"/>
    </xf>
    <xf numFmtId="43" fontId="7" fillId="0" borderId="2" xfId="17" applyFont="1" applyFill="1" applyBorder="1" applyAlignment="1" applyProtection="1">
      <alignment horizontal="right" vertical="center"/>
    </xf>
    <xf numFmtId="43" fontId="7" fillId="0" borderId="2" xfId="17" applyFont="1" applyFill="1" applyBorder="1" applyAlignment="1" applyProtection="1">
      <alignment horizontal="right" vertical="center" wrapText="1"/>
      <protection locked="0"/>
    </xf>
    <xf numFmtId="165" fontId="7" fillId="0" borderId="2" xfId="17" applyNumberFormat="1" applyFont="1" applyFill="1" applyBorder="1" applyAlignment="1" applyProtection="1">
      <alignment horizontal="right" vertical="center" wrapText="1"/>
      <protection locked="0"/>
    </xf>
    <xf numFmtId="43" fontId="0" fillId="0" borderId="2" xfId="17" applyFont="1" applyFill="1" applyBorder="1" applyAlignment="1" applyProtection="1">
      <alignment horizontal="right" vertical="center" wrapText="1"/>
      <protection locked="0"/>
    </xf>
    <xf numFmtId="43" fontId="0" fillId="0" borderId="3" xfId="17" applyFont="1" applyFill="1" applyBorder="1" applyAlignment="1" applyProtection="1">
      <alignment horizontal="right" vertical="center"/>
      <protection locked="0"/>
    </xf>
    <xf numFmtId="10" fontId="6" fillId="0" borderId="3" xfId="18" applyNumberFormat="1" applyFont="1" applyFill="1" applyBorder="1" applyAlignment="1" applyProtection="1">
      <alignment horizontal="right" vertical="center"/>
    </xf>
    <xf numFmtId="1" fontId="0" fillId="0" borderId="3" xfId="18" applyNumberFormat="1" applyFont="1" applyFill="1" applyBorder="1" applyAlignment="1" applyProtection="1">
      <alignment horizontal="right" vertical="center"/>
      <protection locked="0"/>
    </xf>
    <xf numFmtId="1" fontId="0" fillId="0" borderId="3" xfId="18" applyNumberFormat="1" applyFont="1" applyFill="1" applyBorder="1" applyAlignment="1" applyProtection="1">
      <alignment horizontal="right" vertical="center" wrapText="1"/>
      <protection locked="0"/>
    </xf>
    <xf numFmtId="3" fontId="0" fillId="0" borderId="3" xfId="18" applyNumberFormat="1" applyFont="1" applyFill="1" applyBorder="1" applyAlignment="1" applyProtection="1">
      <alignment horizontal="right" vertical="center" wrapText="1"/>
      <protection locked="0"/>
    </xf>
    <xf numFmtId="43" fontId="0" fillId="0" borderId="2" xfId="17" applyFont="1" applyFill="1" applyBorder="1" applyAlignment="1" applyProtection="1">
      <alignment horizontal="right" vertical="center"/>
    </xf>
    <xf numFmtId="3" fontId="0" fillId="0" borderId="3" xfId="18" applyNumberFormat="1" applyFont="1" applyFill="1" applyBorder="1" applyAlignment="1" applyProtection="1">
      <alignment horizontal="right" vertical="center"/>
      <protection locked="0"/>
    </xf>
    <xf numFmtId="3" fontId="0" fillId="0" borderId="6" xfId="18" applyNumberFormat="1" applyFont="1" applyFill="1" applyBorder="1" applyAlignment="1" applyProtection="1">
      <alignment horizontal="right" vertical="center"/>
    </xf>
    <xf numFmtId="3" fontId="0" fillId="0" borderId="6" xfId="18" applyNumberFormat="1" applyFont="1" applyFill="1" applyBorder="1" applyAlignment="1" applyProtection="1">
      <alignment horizontal="right" vertical="center" indent="1"/>
      <protection locked="0"/>
    </xf>
    <xf numFmtId="4" fontId="7" fillId="0" borderId="2" xfId="18" applyNumberFormat="1" applyFont="1" applyFill="1" applyBorder="1" applyAlignment="1" applyProtection="1">
      <alignment horizontal="right" vertical="center" wrapText="1"/>
      <protection locked="0"/>
    </xf>
    <xf numFmtId="165" fontId="0" fillId="0" borderId="3" xfId="17" applyNumberFormat="1" applyFont="1" applyFill="1" applyBorder="1" applyAlignment="1" applyProtection="1">
      <alignment horizontal="right" vertical="center"/>
      <protection locked="0"/>
    </xf>
    <xf numFmtId="43" fontId="6" fillId="0" borderId="3" xfId="18" applyNumberFormat="1" applyFont="1" applyFill="1" applyBorder="1" applyAlignment="1" applyProtection="1">
      <alignment horizontal="right" vertical="center"/>
      <protection locked="0"/>
    </xf>
    <xf numFmtId="3" fontId="0" fillId="0" borderId="6" xfId="18" applyNumberFormat="1" applyFont="1" applyFill="1" applyBorder="1" applyAlignment="1" applyProtection="1">
      <alignment vertical="center"/>
      <protection locked="0"/>
    </xf>
    <xf numFmtId="9" fontId="6" fillId="0" borderId="3" xfId="18" applyFont="1" applyFill="1" applyBorder="1" applyAlignment="1" applyProtection="1">
      <alignment horizontal="right" vertical="center"/>
      <protection locked="0"/>
    </xf>
    <xf numFmtId="9" fontId="0" fillId="0" borderId="3" xfId="18" applyFont="1" applyFill="1" applyBorder="1" applyAlignment="1" applyProtection="1">
      <alignment horizontal="right" vertical="center"/>
      <protection locked="0"/>
    </xf>
    <xf numFmtId="9" fontId="7" fillId="0" borderId="3" xfId="18" applyFont="1" applyFill="1" applyBorder="1" applyAlignment="1" applyProtection="1">
      <alignment horizontal="right" vertical="center"/>
      <protection locked="0"/>
    </xf>
    <xf numFmtId="3" fontId="0" fillId="0" borderId="2" xfId="17" applyNumberFormat="1" applyFont="1" applyFill="1" applyBorder="1" applyAlignment="1" applyProtection="1">
      <alignment horizontal="right" vertical="center" wrapText="1"/>
      <protection locked="0"/>
    </xf>
    <xf numFmtId="3" fontId="0" fillId="0" borderId="6" xfId="17" applyNumberFormat="1" applyFont="1" applyFill="1" applyBorder="1" applyAlignment="1" applyProtection="1">
      <alignment horizontal="right" vertical="center" wrapText="1"/>
      <protection locked="0"/>
    </xf>
    <xf numFmtId="9" fontId="0" fillId="0" borderId="6" xfId="18" applyFont="1" applyFill="1" applyBorder="1" applyAlignment="1" applyProtection="1">
      <alignment vertical="center"/>
      <protection locked="0"/>
    </xf>
    <xf numFmtId="9" fontId="0" fillId="0" borderId="6" xfId="18" applyFont="1" applyFill="1" applyBorder="1" applyAlignment="1" applyProtection="1">
      <alignment vertical="center"/>
    </xf>
    <xf numFmtId="165" fontId="7" fillId="0" borderId="6" xfId="17" applyNumberFormat="1" applyFont="1" applyFill="1" applyBorder="1" applyAlignment="1" applyProtection="1">
      <alignment horizontal="right" vertical="center" wrapText="1"/>
      <protection locked="0"/>
    </xf>
    <xf numFmtId="3" fontId="7" fillId="0" borderId="6" xfId="18" applyNumberFormat="1" applyFont="1" applyFill="1" applyBorder="1" applyAlignment="1" applyProtection="1">
      <alignment vertical="center"/>
      <protection locked="0"/>
    </xf>
    <xf numFmtId="165" fontId="7" fillId="0" borderId="2" xfId="17" applyNumberFormat="1" applyFont="1" applyFill="1" applyBorder="1" applyAlignment="1" applyProtection="1">
      <alignment vertical="center" wrapText="1"/>
      <protection locked="0"/>
    </xf>
    <xf numFmtId="3" fontId="0" fillId="0" borderId="2" xfId="0" applyNumberFormat="1" applyBorder="1" applyAlignment="1" applyProtection="1">
      <alignment horizontal="right" vertical="center" wrapText="1"/>
      <protection locked="0"/>
    </xf>
    <xf numFmtId="0" fontId="0" fillId="0" borderId="2" xfId="0" applyBorder="1" applyAlignment="1">
      <alignment horizontal="left" vertical="center" wrapText="1"/>
    </xf>
    <xf numFmtId="0" fontId="6" fillId="0" borderId="3" xfId="18" applyNumberFormat="1" applyFont="1" applyFill="1" applyBorder="1" applyAlignment="1" applyProtection="1">
      <alignment horizontal="right" vertical="center"/>
      <protection locked="0"/>
    </xf>
    <xf numFmtId="0" fontId="0" fillId="0" borderId="2" xfId="0" quotePrefix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10" fontId="0" fillId="0" borderId="3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justify" vertical="center" wrapText="1"/>
      <protection locked="0"/>
    </xf>
    <xf numFmtId="4" fontId="0" fillId="0" borderId="3" xfId="0" applyNumberFormat="1" applyBorder="1" applyAlignment="1" applyProtection="1">
      <alignment horizontal="right" vertical="center"/>
      <protection locked="0"/>
    </xf>
    <xf numFmtId="4" fontId="0" fillId="0" borderId="3" xfId="0" applyNumberFormat="1" applyBorder="1" applyAlignment="1" applyProtection="1">
      <alignment horizontal="right" vertical="center" indent="1"/>
      <protection locked="0"/>
    </xf>
    <xf numFmtId="0" fontId="6" fillId="0" borderId="3" xfId="0" applyFont="1" applyBorder="1" applyAlignment="1" applyProtection="1">
      <alignment horizontal="right" vertical="center"/>
      <protection locked="0"/>
    </xf>
    <xf numFmtId="1" fontId="7" fillId="0" borderId="3" xfId="0" applyNumberFormat="1" applyFont="1" applyBorder="1" applyAlignment="1">
      <alignment horizontal="right" vertical="center"/>
    </xf>
    <xf numFmtId="3" fontId="0" fillId="0" borderId="3" xfId="17" applyNumberFormat="1" applyFont="1" applyFill="1" applyBorder="1" applyAlignment="1" applyProtection="1">
      <alignment horizontal="right" vertical="center"/>
      <protection locked="0"/>
    </xf>
    <xf numFmtId="4" fontId="0" fillId="0" borderId="2" xfId="0" applyNumberFormat="1" applyBorder="1" applyAlignment="1" applyProtection="1">
      <alignment horizontal="right" vertical="center" wrapText="1"/>
      <protection locked="0"/>
    </xf>
    <xf numFmtId="3" fontId="6" fillId="0" borderId="3" xfId="0" applyNumberFormat="1" applyFont="1" applyBorder="1" applyAlignment="1" applyProtection="1">
      <alignment horizontal="right" vertical="center"/>
      <protection locked="0"/>
    </xf>
    <xf numFmtId="10" fontId="6" fillId="0" borderId="2" xfId="0" quotePrefix="1" applyNumberFormat="1" applyFont="1" applyBorder="1" applyAlignment="1" applyProtection="1">
      <alignment horizontal="right" vertical="center"/>
      <protection locked="0"/>
    </xf>
    <xf numFmtId="10" fontId="6" fillId="0" borderId="3" xfId="0" applyNumberFormat="1" applyFont="1" applyBorder="1" applyAlignment="1" applyProtection="1">
      <alignment horizontal="right" vertical="center"/>
      <protection locked="0"/>
    </xf>
    <xf numFmtId="43" fontId="0" fillId="0" borderId="6" xfId="18" applyNumberFormat="1" applyFont="1" applyFill="1" applyBorder="1" applyAlignment="1" applyProtection="1">
      <alignment horizontal="right" vertical="center"/>
      <protection locked="0"/>
    </xf>
    <xf numFmtId="0" fontId="9" fillId="0" borderId="2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justify" vertical="center" wrapText="1"/>
      <protection locked="0"/>
    </xf>
    <xf numFmtId="3" fontId="7" fillId="0" borderId="2" xfId="0" applyNumberFormat="1" applyFont="1" applyBorder="1" applyAlignment="1" applyProtection="1">
      <alignment vertical="center" wrapText="1"/>
      <protection locked="0"/>
    </xf>
    <xf numFmtId="0" fontId="10" fillId="0" borderId="0" xfId="0" applyFont="1"/>
    <xf numFmtId="0" fontId="0" fillId="0" borderId="0" xfId="0" applyAlignment="1" applyProtection="1">
      <alignment horizontal="right" vertical="center"/>
      <protection locked="0"/>
    </xf>
    <xf numFmtId="9" fontId="6" fillId="0" borderId="3" xfId="0" applyNumberFormat="1" applyFont="1" applyBorder="1" applyAlignment="1" applyProtection="1">
      <alignment horizontal="right" vertic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0" xfId="0" applyFont="1" applyAlignment="1" applyProtection="1">
      <alignment horizont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9" fontId="0" fillId="0" borderId="6" xfId="18" applyFont="1" applyFill="1" applyBorder="1" applyAlignment="1" applyProtection="1">
      <alignment horizontal="right" vertical="center"/>
    </xf>
    <xf numFmtId="9" fontId="0" fillId="0" borderId="8" xfId="18" applyFont="1" applyFill="1" applyBorder="1" applyAlignment="1" applyProtection="1">
      <alignment horizontal="right" vertical="center"/>
    </xf>
    <xf numFmtId="3" fontId="0" fillId="0" borderId="6" xfId="18" applyNumberFormat="1" applyFont="1" applyFill="1" applyBorder="1" applyAlignment="1" applyProtection="1">
      <alignment horizontal="right" vertical="center"/>
      <protection locked="0"/>
    </xf>
    <xf numFmtId="3" fontId="0" fillId="0" borderId="8" xfId="18" applyNumberFormat="1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9" fontId="0" fillId="0" borderId="6" xfId="18" applyFont="1" applyFill="1" applyBorder="1" applyAlignment="1" applyProtection="1">
      <alignment horizontal="right" vertical="center"/>
      <protection locked="0"/>
    </xf>
    <xf numFmtId="9" fontId="0" fillId="0" borderId="8" xfId="18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>
      <alignment horizontal="center" vertical="center" wrapText="1"/>
    </xf>
    <xf numFmtId="0" fontId="8" fillId="5" borderId="4" xfId="8" applyFont="1" applyFill="1" applyBorder="1" applyAlignment="1" applyProtection="1">
      <alignment horizontal="center" vertical="center" wrapText="1"/>
      <protection locked="0"/>
    </xf>
    <xf numFmtId="0" fontId="8" fillId="5" borderId="5" xfId="8" applyFont="1" applyFill="1" applyBorder="1" applyAlignment="1" applyProtection="1">
      <alignment horizontal="center" vertical="center" wrapText="1"/>
      <protection locked="0"/>
    </xf>
    <xf numFmtId="0" fontId="8" fillId="5" borderId="3" xfId="8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6" borderId="4" xfId="16" applyFont="1" applyFill="1" applyBorder="1" applyAlignment="1">
      <alignment horizontal="center" vertical="center" wrapText="1"/>
    </xf>
    <xf numFmtId="0" fontId="3" fillId="6" borderId="5" xfId="16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</cellXfs>
  <cellStyles count="19">
    <cellStyle name="Euro" xfId="1" xr:uid="{00000000-0005-0000-0000-000000000000}"/>
    <cellStyle name="Millares" xfId="17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  <cellStyle name="Porcentaje" xfId="18" builtinId="5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3"/>
  <sheetViews>
    <sheetView tabSelected="1" topLeftCell="F1" zoomScale="90" zoomScaleNormal="90" zoomScalePageLayoutView="70" workbookViewId="0">
      <selection activeCell="M56" sqref="M56"/>
    </sheetView>
  </sheetViews>
  <sheetFormatPr baseColWidth="10" defaultColWidth="12" defaultRowHeight="10" x14ac:dyDescent="0.2"/>
  <cols>
    <col min="1" max="1" width="7.88671875" customWidth="1"/>
    <col min="2" max="2" width="11.44140625" style="1" customWidth="1"/>
    <col min="3" max="3" width="28.88671875" style="1" customWidth="1"/>
    <col min="4" max="4" width="19.77734375" style="1" customWidth="1"/>
    <col min="5" max="5" width="41.88671875" style="1" customWidth="1"/>
    <col min="6" max="6" width="12.6640625" style="1" bestFit="1" customWidth="1"/>
    <col min="7" max="7" width="53.109375" style="1" customWidth="1"/>
    <col min="8" max="8" width="44" style="17" customWidth="1"/>
    <col min="9" max="9" width="31" style="17" bestFit="1" customWidth="1"/>
    <col min="10" max="10" width="14.109375" style="1" customWidth="1"/>
    <col min="11" max="11" width="30.5546875" style="1" customWidth="1"/>
    <col min="12" max="12" width="42.6640625" style="17" customWidth="1"/>
    <col min="13" max="13" width="14" style="18" bestFit="1" customWidth="1"/>
    <col min="14" max="14" width="13.77734375" style="17" customWidth="1"/>
    <col min="15" max="15" width="13" style="18" bestFit="1" customWidth="1"/>
    <col min="16" max="16" width="17.6640625" style="18" customWidth="1"/>
    <col min="17" max="17" width="16.44140625" style="18" customWidth="1"/>
    <col min="18" max="18" width="14.44140625" customWidth="1"/>
    <col min="19" max="19" width="12" style="88"/>
  </cols>
  <sheetData>
    <row r="1" spans="1:19" ht="48.75" customHeight="1" x14ac:dyDescent="0.2">
      <c r="A1" s="128" t="s">
        <v>256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30"/>
    </row>
    <row r="2" spans="1:19" ht="10.5" x14ac:dyDescent="0.25">
      <c r="A2" s="131" t="s">
        <v>49</v>
      </c>
      <c r="B2" s="132"/>
      <c r="C2" s="132"/>
      <c r="D2" s="132"/>
      <c r="E2" s="133"/>
      <c r="F2" s="134"/>
      <c r="G2" s="135"/>
      <c r="H2" s="136" t="s">
        <v>48</v>
      </c>
      <c r="I2" s="137"/>
      <c r="J2" s="137"/>
      <c r="K2" s="137"/>
      <c r="L2" s="137"/>
      <c r="M2" s="137"/>
      <c r="N2" s="137"/>
      <c r="O2" s="138"/>
      <c r="P2" s="139" t="s">
        <v>46</v>
      </c>
      <c r="Q2" s="140"/>
      <c r="R2" s="140"/>
    </row>
    <row r="3" spans="1:19" ht="63" x14ac:dyDescent="0.2">
      <c r="A3" s="11" t="s">
        <v>41</v>
      </c>
      <c r="B3" s="11" t="s">
        <v>40</v>
      </c>
      <c r="C3" s="11" t="s">
        <v>39</v>
      </c>
      <c r="D3" s="11" t="s">
        <v>38</v>
      </c>
      <c r="E3" s="11" t="s">
        <v>37</v>
      </c>
      <c r="F3" s="12" t="s">
        <v>36</v>
      </c>
      <c r="G3" s="12" t="s">
        <v>23</v>
      </c>
      <c r="H3" s="13" t="s">
        <v>35</v>
      </c>
      <c r="I3" s="13" t="s">
        <v>150</v>
      </c>
      <c r="J3" s="13" t="s">
        <v>34</v>
      </c>
      <c r="K3" s="13" t="s">
        <v>33</v>
      </c>
      <c r="L3" s="13" t="s">
        <v>50</v>
      </c>
      <c r="M3" s="13" t="s">
        <v>32</v>
      </c>
      <c r="N3" s="13" t="s">
        <v>31</v>
      </c>
      <c r="O3" s="13" t="s">
        <v>30</v>
      </c>
      <c r="P3" s="14" t="s">
        <v>45</v>
      </c>
      <c r="Q3" s="15" t="s">
        <v>28</v>
      </c>
      <c r="R3" s="15" t="s">
        <v>47</v>
      </c>
    </row>
    <row r="4" spans="1:19" ht="10.5" x14ac:dyDescent="0.2">
      <c r="A4" s="6">
        <v>1</v>
      </c>
      <c r="B4" s="7">
        <v>2</v>
      </c>
      <c r="C4" s="6">
        <v>3</v>
      </c>
      <c r="D4" s="10">
        <v>4</v>
      </c>
      <c r="E4" s="6">
        <v>5</v>
      </c>
      <c r="F4" s="8">
        <v>12</v>
      </c>
      <c r="G4" s="8">
        <v>13</v>
      </c>
      <c r="H4" s="9">
        <v>14</v>
      </c>
      <c r="I4" s="9"/>
      <c r="J4" s="9">
        <v>15</v>
      </c>
      <c r="K4" s="9">
        <v>16</v>
      </c>
      <c r="L4" s="9">
        <v>17</v>
      </c>
      <c r="M4" s="9">
        <v>18</v>
      </c>
      <c r="N4" s="9">
        <v>19</v>
      </c>
      <c r="O4" s="9">
        <v>20</v>
      </c>
      <c r="P4" s="16">
        <v>21</v>
      </c>
      <c r="Q4" s="16">
        <v>22</v>
      </c>
      <c r="R4" s="16">
        <v>23</v>
      </c>
    </row>
    <row r="5" spans="1:19" ht="45" customHeight="1" x14ac:dyDescent="0.2">
      <c r="A5" s="117" t="s">
        <v>51</v>
      </c>
      <c r="B5" s="120" t="s">
        <v>54</v>
      </c>
      <c r="C5" s="123" t="s">
        <v>55</v>
      </c>
      <c r="D5" s="117" t="s">
        <v>52</v>
      </c>
      <c r="E5" s="113" t="s">
        <v>53</v>
      </c>
      <c r="F5" s="117" t="s">
        <v>24</v>
      </c>
      <c r="G5" s="113" t="s">
        <v>171</v>
      </c>
      <c r="H5" s="61" t="s">
        <v>64</v>
      </c>
      <c r="I5" s="91" t="s">
        <v>157</v>
      </c>
      <c r="J5" s="115" t="s">
        <v>85</v>
      </c>
      <c r="K5" s="92" t="s">
        <v>82</v>
      </c>
      <c r="L5" s="92" t="s">
        <v>153</v>
      </c>
      <c r="M5" s="62">
        <v>230</v>
      </c>
      <c r="N5" s="63" t="s">
        <v>149</v>
      </c>
      <c r="O5" s="33">
        <f>((P5/30)*1000)/(Q5*4)</f>
        <v>228.35424483007179</v>
      </c>
      <c r="P5" s="34">
        <v>3586139</v>
      </c>
      <c r="Q5" s="35">
        <v>130869</v>
      </c>
      <c r="R5" s="64" t="s">
        <v>154</v>
      </c>
      <c r="S5" s="88">
        <v>1</v>
      </c>
    </row>
    <row r="6" spans="1:19" ht="20" x14ac:dyDescent="0.2">
      <c r="A6" s="119"/>
      <c r="B6" s="122"/>
      <c r="C6" s="125"/>
      <c r="D6" s="119"/>
      <c r="E6" s="114"/>
      <c r="F6" s="119"/>
      <c r="G6" s="114"/>
      <c r="H6" s="61" t="s">
        <v>115</v>
      </c>
      <c r="I6" s="91" t="s">
        <v>158</v>
      </c>
      <c r="J6" s="116"/>
      <c r="K6" s="92" t="s">
        <v>84</v>
      </c>
      <c r="L6" s="92" t="s">
        <v>169</v>
      </c>
      <c r="M6" s="50">
        <v>0.95</v>
      </c>
      <c r="N6" s="63" t="s">
        <v>149</v>
      </c>
      <c r="O6" s="65">
        <f>+P6/Q6</f>
        <v>0.94976704583696236</v>
      </c>
      <c r="P6" s="36">
        <v>7591885</v>
      </c>
      <c r="Q6" s="36">
        <v>7993418</v>
      </c>
      <c r="R6" s="66" t="s">
        <v>128</v>
      </c>
      <c r="S6" s="88">
        <v>2</v>
      </c>
    </row>
    <row r="7" spans="1:19" ht="38" customHeight="1" x14ac:dyDescent="0.2">
      <c r="A7" s="117" t="s">
        <v>51</v>
      </c>
      <c r="B7" s="120" t="s">
        <v>54</v>
      </c>
      <c r="C7" s="123" t="s">
        <v>55</v>
      </c>
      <c r="D7" s="117" t="s">
        <v>52</v>
      </c>
      <c r="E7" s="113" t="s">
        <v>53</v>
      </c>
      <c r="F7" s="117" t="s">
        <v>25</v>
      </c>
      <c r="G7" s="113" t="s">
        <v>172</v>
      </c>
      <c r="H7" s="61" t="s">
        <v>65</v>
      </c>
      <c r="I7" s="91" t="s">
        <v>157</v>
      </c>
      <c r="J7" s="115" t="s">
        <v>86</v>
      </c>
      <c r="K7" s="93" t="s">
        <v>173</v>
      </c>
      <c r="L7" s="92" t="s">
        <v>174</v>
      </c>
      <c r="M7" s="89">
        <v>13</v>
      </c>
      <c r="N7" s="63" t="s">
        <v>149</v>
      </c>
      <c r="O7" s="48">
        <f>P7/Q7</f>
        <v>16.591200000000001</v>
      </c>
      <c r="P7" s="37">
        <v>6221.7</v>
      </c>
      <c r="Q7" s="47">
        <v>375</v>
      </c>
      <c r="R7" s="66" t="s">
        <v>127</v>
      </c>
      <c r="S7" s="88">
        <v>3</v>
      </c>
    </row>
    <row r="8" spans="1:19" ht="32" customHeight="1" x14ac:dyDescent="0.2">
      <c r="A8" s="118"/>
      <c r="B8" s="121"/>
      <c r="C8" s="124"/>
      <c r="D8" s="118"/>
      <c r="E8" s="126"/>
      <c r="F8" s="118"/>
      <c r="G8" s="126"/>
      <c r="H8" s="61" t="s">
        <v>116</v>
      </c>
      <c r="I8" s="91" t="s">
        <v>164</v>
      </c>
      <c r="J8" s="127"/>
      <c r="K8" s="92" t="s">
        <v>84</v>
      </c>
      <c r="L8" s="92" t="s">
        <v>129</v>
      </c>
      <c r="M8" s="50">
        <v>1</v>
      </c>
      <c r="N8" s="63" t="s">
        <v>149</v>
      </c>
      <c r="O8" s="38">
        <f t="shared" ref="O8:O13" si="0">+P8/Q8</f>
        <v>0</v>
      </c>
      <c r="P8" s="39">
        <v>0</v>
      </c>
      <c r="Q8" s="40">
        <v>9</v>
      </c>
      <c r="R8" s="66" t="s">
        <v>130</v>
      </c>
      <c r="S8" s="88">
        <v>4</v>
      </c>
    </row>
    <row r="9" spans="1:19" ht="32" customHeight="1" x14ac:dyDescent="0.2">
      <c r="A9" s="119"/>
      <c r="B9" s="122"/>
      <c r="C9" s="125"/>
      <c r="D9" s="119"/>
      <c r="E9" s="114"/>
      <c r="F9" s="119"/>
      <c r="G9" s="114"/>
      <c r="H9" s="61" t="s">
        <v>117</v>
      </c>
      <c r="I9" s="91" t="s">
        <v>158</v>
      </c>
      <c r="J9" s="116"/>
      <c r="K9" s="92" t="s">
        <v>84</v>
      </c>
      <c r="L9" s="92" t="s">
        <v>151</v>
      </c>
      <c r="M9" s="50">
        <v>1</v>
      </c>
      <c r="N9" s="63" t="s">
        <v>149</v>
      </c>
      <c r="O9" s="38">
        <f t="shared" si="0"/>
        <v>0.15315315315315314</v>
      </c>
      <c r="P9" s="39">
        <v>221</v>
      </c>
      <c r="Q9" s="41">
        <v>1443</v>
      </c>
      <c r="R9" s="66" t="s">
        <v>131</v>
      </c>
      <c r="S9" s="88">
        <v>5</v>
      </c>
    </row>
    <row r="10" spans="1:19" ht="30" x14ac:dyDescent="0.2">
      <c r="A10" s="67" t="s">
        <v>51</v>
      </c>
      <c r="B10" s="68" t="s">
        <v>54</v>
      </c>
      <c r="C10" s="69" t="s">
        <v>55</v>
      </c>
      <c r="D10" s="67" t="s">
        <v>52</v>
      </c>
      <c r="E10" s="69" t="s">
        <v>53</v>
      </c>
      <c r="F10" s="67" t="s">
        <v>175</v>
      </c>
      <c r="G10" s="70" t="s">
        <v>176</v>
      </c>
      <c r="H10" s="61" t="s">
        <v>66</v>
      </c>
      <c r="I10" s="91" t="s">
        <v>157</v>
      </c>
      <c r="J10" s="92" t="s">
        <v>87</v>
      </c>
      <c r="K10" s="93" t="s">
        <v>83</v>
      </c>
      <c r="L10" s="92" t="s">
        <v>155</v>
      </c>
      <c r="M10" s="62">
        <v>0.5</v>
      </c>
      <c r="N10" s="63" t="s">
        <v>149</v>
      </c>
      <c r="O10" s="42">
        <f>+P10/Q10</f>
        <v>0.83</v>
      </c>
      <c r="P10" s="71">
        <v>0.83</v>
      </c>
      <c r="Q10" s="72">
        <v>1</v>
      </c>
      <c r="R10" s="66" t="s">
        <v>132</v>
      </c>
      <c r="S10" s="88">
        <v>6</v>
      </c>
    </row>
    <row r="11" spans="1:19" ht="30" x14ac:dyDescent="0.2">
      <c r="A11" s="67" t="s">
        <v>51</v>
      </c>
      <c r="B11" s="68" t="s">
        <v>54</v>
      </c>
      <c r="C11" s="69" t="s">
        <v>55</v>
      </c>
      <c r="D11" s="67" t="s">
        <v>52</v>
      </c>
      <c r="E11" s="69" t="s">
        <v>53</v>
      </c>
      <c r="F11" s="67" t="s">
        <v>27</v>
      </c>
      <c r="G11" s="70" t="s">
        <v>56</v>
      </c>
      <c r="H11" s="61" t="s">
        <v>67</v>
      </c>
      <c r="I11" s="91" t="s">
        <v>157</v>
      </c>
      <c r="J11" s="92" t="s">
        <v>88</v>
      </c>
      <c r="K11" s="93" t="s">
        <v>84</v>
      </c>
      <c r="L11" s="92" t="s">
        <v>118</v>
      </c>
      <c r="M11" s="50">
        <v>0.95</v>
      </c>
      <c r="N11" s="63" t="s">
        <v>149</v>
      </c>
      <c r="O11" s="30">
        <f t="shared" si="0"/>
        <v>0.93383404864091557</v>
      </c>
      <c r="P11" s="43">
        <v>2611</v>
      </c>
      <c r="Q11" s="41">
        <v>2796</v>
      </c>
      <c r="R11" s="66" t="s">
        <v>133</v>
      </c>
      <c r="S11" s="88">
        <v>7</v>
      </c>
    </row>
    <row r="12" spans="1:19" ht="30" x14ac:dyDescent="0.2">
      <c r="A12" s="67" t="s">
        <v>51</v>
      </c>
      <c r="B12" s="68" t="s">
        <v>54</v>
      </c>
      <c r="C12" s="69" t="s">
        <v>55</v>
      </c>
      <c r="D12" s="67" t="s">
        <v>52</v>
      </c>
      <c r="E12" s="69" t="s">
        <v>53</v>
      </c>
      <c r="F12" s="67" t="s">
        <v>27</v>
      </c>
      <c r="G12" s="70" t="s">
        <v>177</v>
      </c>
      <c r="H12" s="61" t="s">
        <v>178</v>
      </c>
      <c r="I12" s="91" t="s">
        <v>157</v>
      </c>
      <c r="J12" s="92" t="s">
        <v>89</v>
      </c>
      <c r="K12" s="93" t="s">
        <v>84</v>
      </c>
      <c r="L12" s="92" t="s">
        <v>179</v>
      </c>
      <c r="M12" s="50">
        <v>0.9</v>
      </c>
      <c r="N12" s="63" t="s">
        <v>149</v>
      </c>
      <c r="O12" s="28">
        <f t="shared" si="0"/>
        <v>4.195804195804196E-2</v>
      </c>
      <c r="P12" s="39">
        <v>6</v>
      </c>
      <c r="Q12" s="40">
        <v>143</v>
      </c>
      <c r="R12" s="66" t="s">
        <v>134</v>
      </c>
      <c r="S12" s="88">
        <v>8</v>
      </c>
    </row>
    <row r="13" spans="1:19" ht="36" x14ac:dyDescent="0.2">
      <c r="A13" s="67" t="s">
        <v>51</v>
      </c>
      <c r="B13" s="68" t="s">
        <v>54</v>
      </c>
      <c r="C13" s="69" t="s">
        <v>55</v>
      </c>
      <c r="D13" s="67" t="s">
        <v>52</v>
      </c>
      <c r="E13" s="69" t="s">
        <v>53</v>
      </c>
      <c r="F13" s="67" t="s">
        <v>27</v>
      </c>
      <c r="G13" s="70" t="s">
        <v>57</v>
      </c>
      <c r="H13" s="61" t="s">
        <v>68</v>
      </c>
      <c r="I13" s="91" t="s">
        <v>157</v>
      </c>
      <c r="J13" s="92" t="s">
        <v>90</v>
      </c>
      <c r="K13" s="93" t="s">
        <v>84</v>
      </c>
      <c r="L13" s="92" t="s">
        <v>180</v>
      </c>
      <c r="M13" s="50">
        <v>1</v>
      </c>
      <c r="N13" s="63" t="s">
        <v>149</v>
      </c>
      <c r="O13" s="28">
        <f t="shared" si="0"/>
        <v>0.72533333333333339</v>
      </c>
      <c r="P13" s="39">
        <v>272</v>
      </c>
      <c r="Q13" s="40">
        <v>375</v>
      </c>
      <c r="R13" s="66" t="s">
        <v>135</v>
      </c>
      <c r="S13" s="88">
        <v>9</v>
      </c>
    </row>
    <row r="14" spans="1:19" ht="30" x14ac:dyDescent="0.2">
      <c r="A14" s="67" t="s">
        <v>51</v>
      </c>
      <c r="B14" s="68" t="s">
        <v>54</v>
      </c>
      <c r="C14" s="69" t="s">
        <v>55</v>
      </c>
      <c r="D14" s="67" t="s">
        <v>52</v>
      </c>
      <c r="E14" s="69" t="s">
        <v>53</v>
      </c>
      <c r="F14" s="67" t="s">
        <v>181</v>
      </c>
      <c r="G14" s="70" t="s">
        <v>182</v>
      </c>
      <c r="H14" s="61" t="s">
        <v>69</v>
      </c>
      <c r="I14" s="91" t="s">
        <v>159</v>
      </c>
      <c r="J14" s="92" t="s">
        <v>91</v>
      </c>
      <c r="K14" s="93" t="s">
        <v>136</v>
      </c>
      <c r="L14" s="92" t="s">
        <v>120</v>
      </c>
      <c r="M14" s="73" t="s">
        <v>119</v>
      </c>
      <c r="N14" s="63" t="s">
        <v>149</v>
      </c>
      <c r="O14" s="74">
        <f>P14-Q14</f>
        <v>0</v>
      </c>
      <c r="P14" s="39">
        <v>0</v>
      </c>
      <c r="Q14" s="40">
        <v>0</v>
      </c>
      <c r="R14" s="64" t="s">
        <v>127</v>
      </c>
      <c r="S14" s="88">
        <v>10</v>
      </c>
    </row>
    <row r="15" spans="1:19" ht="30" x14ac:dyDescent="0.2">
      <c r="A15" s="67" t="s">
        <v>51</v>
      </c>
      <c r="B15" s="68" t="s">
        <v>54</v>
      </c>
      <c r="C15" s="69" t="s">
        <v>55</v>
      </c>
      <c r="D15" s="67" t="s">
        <v>52</v>
      </c>
      <c r="E15" s="69" t="s">
        <v>53</v>
      </c>
      <c r="F15" s="67" t="s">
        <v>27</v>
      </c>
      <c r="G15" s="70" t="s">
        <v>58</v>
      </c>
      <c r="H15" s="61" t="s">
        <v>185</v>
      </c>
      <c r="I15" s="91" t="s">
        <v>159</v>
      </c>
      <c r="J15" s="92" t="s">
        <v>92</v>
      </c>
      <c r="K15" s="93" t="s">
        <v>84</v>
      </c>
      <c r="L15" s="92" t="s">
        <v>187</v>
      </c>
      <c r="M15" s="50">
        <v>1</v>
      </c>
      <c r="N15" s="63" t="s">
        <v>149</v>
      </c>
      <c r="O15" s="28">
        <f>+P15/Q15</f>
        <v>0.87272727272727268</v>
      </c>
      <c r="P15" s="39">
        <v>48</v>
      </c>
      <c r="Q15" s="40">
        <v>55</v>
      </c>
      <c r="R15" s="64" t="s">
        <v>190</v>
      </c>
      <c r="S15" s="88">
        <v>11</v>
      </c>
    </row>
    <row r="16" spans="1:19" ht="30" x14ac:dyDescent="0.2">
      <c r="A16" s="67" t="s">
        <v>51</v>
      </c>
      <c r="B16" s="68" t="s">
        <v>54</v>
      </c>
      <c r="C16" s="69" t="s">
        <v>55</v>
      </c>
      <c r="D16" s="67" t="s">
        <v>52</v>
      </c>
      <c r="E16" s="69" t="s">
        <v>53</v>
      </c>
      <c r="F16" s="67" t="s">
        <v>27</v>
      </c>
      <c r="G16" s="70" t="s">
        <v>183</v>
      </c>
      <c r="H16" s="61" t="s">
        <v>70</v>
      </c>
      <c r="I16" s="91" t="s">
        <v>159</v>
      </c>
      <c r="J16" s="92" t="s">
        <v>93</v>
      </c>
      <c r="K16" s="93" t="s">
        <v>84</v>
      </c>
      <c r="L16" s="92" t="s">
        <v>188</v>
      </c>
      <c r="M16" s="90">
        <v>0.95</v>
      </c>
      <c r="N16" s="63" t="s">
        <v>149</v>
      </c>
      <c r="O16" s="28">
        <f>+P16/Q16</f>
        <v>0.84783413550536835</v>
      </c>
      <c r="P16" s="39">
        <v>2290</v>
      </c>
      <c r="Q16" s="40">
        <v>2701</v>
      </c>
      <c r="R16" s="64" t="s">
        <v>133</v>
      </c>
      <c r="S16" s="88">
        <v>12</v>
      </c>
    </row>
    <row r="17" spans="1:19" ht="30" x14ac:dyDescent="0.2">
      <c r="A17" s="67" t="s">
        <v>51</v>
      </c>
      <c r="B17" s="68" t="s">
        <v>54</v>
      </c>
      <c r="C17" s="69" t="s">
        <v>55</v>
      </c>
      <c r="D17" s="67" t="s">
        <v>52</v>
      </c>
      <c r="E17" s="69" t="s">
        <v>53</v>
      </c>
      <c r="F17" s="67" t="s">
        <v>27</v>
      </c>
      <c r="G17" s="70" t="s">
        <v>184</v>
      </c>
      <c r="H17" s="61" t="s">
        <v>186</v>
      </c>
      <c r="I17" s="91" t="s">
        <v>167</v>
      </c>
      <c r="J17" s="92" t="s">
        <v>94</v>
      </c>
      <c r="K17" s="93" t="s">
        <v>84</v>
      </c>
      <c r="L17" s="92" t="s">
        <v>189</v>
      </c>
      <c r="M17" s="50">
        <v>1</v>
      </c>
      <c r="N17" s="63" t="s">
        <v>149</v>
      </c>
      <c r="O17" s="28">
        <f>+P17/Q17</f>
        <v>0.33333333333333331</v>
      </c>
      <c r="P17" s="39">
        <v>1</v>
      </c>
      <c r="Q17" s="40">
        <v>3</v>
      </c>
      <c r="R17" s="64" t="s">
        <v>191</v>
      </c>
      <c r="S17" s="88">
        <v>13</v>
      </c>
    </row>
    <row r="18" spans="1:19" ht="30" x14ac:dyDescent="0.2">
      <c r="A18" s="67" t="s">
        <v>51</v>
      </c>
      <c r="B18" s="68" t="s">
        <v>54</v>
      </c>
      <c r="C18" s="69" t="s">
        <v>55</v>
      </c>
      <c r="D18" s="67" t="s">
        <v>52</v>
      </c>
      <c r="E18" s="69" t="s">
        <v>53</v>
      </c>
      <c r="F18" s="67" t="s">
        <v>192</v>
      </c>
      <c r="G18" s="70" t="s">
        <v>193</v>
      </c>
      <c r="H18" s="61" t="s">
        <v>195</v>
      </c>
      <c r="I18" s="91" t="s">
        <v>158</v>
      </c>
      <c r="J18" s="92" t="s">
        <v>95</v>
      </c>
      <c r="K18" s="92" t="s">
        <v>84</v>
      </c>
      <c r="L18" s="92" t="s">
        <v>121</v>
      </c>
      <c r="M18" s="50">
        <v>1</v>
      </c>
      <c r="N18" s="63" t="s">
        <v>149</v>
      </c>
      <c r="O18" s="38">
        <f>P18/Q18</f>
        <v>9.5964005103753941E-2</v>
      </c>
      <c r="P18" s="75">
        <v>2858</v>
      </c>
      <c r="Q18" s="75">
        <v>29782</v>
      </c>
      <c r="R18" s="66" t="s">
        <v>137</v>
      </c>
      <c r="S18" s="88">
        <v>14</v>
      </c>
    </row>
    <row r="19" spans="1:19" ht="30" x14ac:dyDescent="0.2">
      <c r="A19" s="67" t="s">
        <v>51</v>
      </c>
      <c r="B19" s="68" t="s">
        <v>54</v>
      </c>
      <c r="C19" s="69" t="s">
        <v>55</v>
      </c>
      <c r="D19" s="67" t="s">
        <v>52</v>
      </c>
      <c r="E19" s="69" t="s">
        <v>53</v>
      </c>
      <c r="F19" s="67" t="s">
        <v>27</v>
      </c>
      <c r="G19" s="70" t="s">
        <v>194</v>
      </c>
      <c r="H19" s="61" t="s">
        <v>196</v>
      </c>
      <c r="I19" s="91" t="s">
        <v>158</v>
      </c>
      <c r="J19" s="92" t="s">
        <v>96</v>
      </c>
      <c r="K19" s="92" t="s">
        <v>84</v>
      </c>
      <c r="L19" s="92" t="s">
        <v>156</v>
      </c>
      <c r="M19" s="50">
        <v>1</v>
      </c>
      <c r="N19" s="63" t="s">
        <v>149</v>
      </c>
      <c r="O19" s="38">
        <f t="shared" ref="O19:O20" si="1">P19/Q19</f>
        <v>0.29310344827586204</v>
      </c>
      <c r="P19" s="75">
        <v>85</v>
      </c>
      <c r="Q19" s="75">
        <v>290</v>
      </c>
      <c r="R19" s="66" t="s">
        <v>138</v>
      </c>
      <c r="S19" s="88">
        <v>15</v>
      </c>
    </row>
    <row r="20" spans="1:19" ht="30" x14ac:dyDescent="0.2">
      <c r="A20" s="67" t="s">
        <v>51</v>
      </c>
      <c r="B20" s="68" t="s">
        <v>54</v>
      </c>
      <c r="C20" s="69" t="s">
        <v>55</v>
      </c>
      <c r="D20" s="67" t="s">
        <v>52</v>
      </c>
      <c r="E20" s="69" t="s">
        <v>53</v>
      </c>
      <c r="F20" s="67" t="s">
        <v>27</v>
      </c>
      <c r="G20" s="70" t="s">
        <v>59</v>
      </c>
      <c r="H20" s="61" t="s">
        <v>197</v>
      </c>
      <c r="I20" s="91" t="s">
        <v>158</v>
      </c>
      <c r="J20" s="92" t="s">
        <v>97</v>
      </c>
      <c r="K20" s="92" t="s">
        <v>84</v>
      </c>
      <c r="L20" s="92" t="s">
        <v>198</v>
      </c>
      <c r="M20" s="50">
        <v>1</v>
      </c>
      <c r="N20" s="63" t="s">
        <v>149</v>
      </c>
      <c r="O20" s="38">
        <f t="shared" si="1"/>
        <v>0.33333333333333331</v>
      </c>
      <c r="P20" s="75">
        <v>1</v>
      </c>
      <c r="Q20" s="75">
        <v>3</v>
      </c>
      <c r="R20" s="66" t="s">
        <v>250</v>
      </c>
      <c r="S20" s="88">
        <v>16</v>
      </c>
    </row>
    <row r="21" spans="1:19" ht="40" x14ac:dyDescent="0.2">
      <c r="A21" s="67" t="s">
        <v>51</v>
      </c>
      <c r="B21" s="68" t="s">
        <v>54</v>
      </c>
      <c r="C21" s="69" t="s">
        <v>55</v>
      </c>
      <c r="D21" s="67" t="s">
        <v>52</v>
      </c>
      <c r="E21" s="69" t="s">
        <v>53</v>
      </c>
      <c r="F21" s="67" t="s">
        <v>199</v>
      </c>
      <c r="G21" s="70" t="s">
        <v>200</v>
      </c>
      <c r="H21" s="61" t="s">
        <v>203</v>
      </c>
      <c r="I21" s="91" t="s">
        <v>160</v>
      </c>
      <c r="J21" s="92" t="s">
        <v>98</v>
      </c>
      <c r="K21" s="93" t="s">
        <v>84</v>
      </c>
      <c r="L21" s="92" t="s">
        <v>207</v>
      </c>
      <c r="M21" s="50">
        <v>0.55000000000000004</v>
      </c>
      <c r="N21" s="63" t="s">
        <v>149</v>
      </c>
      <c r="O21" s="29">
        <f>P21/Q21</f>
        <v>0.64049270433217098</v>
      </c>
      <c r="P21" s="76">
        <v>57051143.629252926</v>
      </c>
      <c r="Q21" s="76">
        <v>89073838.379999995</v>
      </c>
      <c r="R21" s="66" t="s">
        <v>139</v>
      </c>
      <c r="S21" s="88">
        <v>17</v>
      </c>
    </row>
    <row r="22" spans="1:19" ht="30" x14ac:dyDescent="0.2">
      <c r="A22" s="67" t="s">
        <v>51</v>
      </c>
      <c r="B22" s="68" t="s">
        <v>54</v>
      </c>
      <c r="C22" s="69" t="s">
        <v>55</v>
      </c>
      <c r="D22" s="67" t="s">
        <v>52</v>
      </c>
      <c r="E22" s="69" t="s">
        <v>53</v>
      </c>
      <c r="F22" s="68" t="s">
        <v>27</v>
      </c>
      <c r="G22" s="70" t="s">
        <v>201</v>
      </c>
      <c r="H22" s="61" t="s">
        <v>71</v>
      </c>
      <c r="I22" s="91" t="s">
        <v>160</v>
      </c>
      <c r="J22" s="92" t="s">
        <v>99</v>
      </c>
      <c r="K22" s="93" t="s">
        <v>206</v>
      </c>
      <c r="L22" s="92" t="s">
        <v>122</v>
      </c>
      <c r="M22" s="77">
        <v>900</v>
      </c>
      <c r="N22" s="63" t="s">
        <v>149</v>
      </c>
      <c r="O22" s="44">
        <f>+P22+Q22</f>
        <v>489</v>
      </c>
      <c r="P22" s="27">
        <v>305</v>
      </c>
      <c r="Q22" s="27">
        <v>184</v>
      </c>
      <c r="R22" s="66" t="s">
        <v>140</v>
      </c>
      <c r="S22" s="88">
        <v>18</v>
      </c>
    </row>
    <row r="23" spans="1:19" ht="30" x14ac:dyDescent="0.2">
      <c r="A23" s="67" t="s">
        <v>51</v>
      </c>
      <c r="B23" s="68" t="s">
        <v>54</v>
      </c>
      <c r="C23" s="69" t="s">
        <v>55</v>
      </c>
      <c r="D23" s="67" t="s">
        <v>52</v>
      </c>
      <c r="E23" s="69" t="s">
        <v>53</v>
      </c>
      <c r="F23" s="68" t="s">
        <v>27</v>
      </c>
      <c r="G23" s="70" t="s">
        <v>60</v>
      </c>
      <c r="H23" s="61" t="s">
        <v>72</v>
      </c>
      <c r="I23" s="91" t="s">
        <v>160</v>
      </c>
      <c r="J23" s="92" t="s">
        <v>100</v>
      </c>
      <c r="K23" s="93" t="s">
        <v>84</v>
      </c>
      <c r="L23" s="92" t="s">
        <v>123</v>
      </c>
      <c r="M23" s="78">
        <v>0.05</v>
      </c>
      <c r="N23" s="63" t="s">
        <v>149</v>
      </c>
      <c r="O23" s="28">
        <f>+P23/Q23</f>
        <v>2.8822779938411189E-2</v>
      </c>
      <c r="P23" s="76">
        <v>1450461.4894999999</v>
      </c>
      <c r="Q23" s="76">
        <v>50323441.826200001</v>
      </c>
      <c r="R23" s="66" t="s">
        <v>139</v>
      </c>
      <c r="S23" s="88">
        <v>19</v>
      </c>
    </row>
    <row r="24" spans="1:19" ht="30" x14ac:dyDescent="0.2">
      <c r="A24" s="67" t="s">
        <v>51</v>
      </c>
      <c r="B24" s="68" t="s">
        <v>54</v>
      </c>
      <c r="C24" s="69" t="s">
        <v>55</v>
      </c>
      <c r="D24" s="67" t="s">
        <v>52</v>
      </c>
      <c r="E24" s="69" t="s">
        <v>53</v>
      </c>
      <c r="F24" s="68" t="s">
        <v>27</v>
      </c>
      <c r="G24" s="70" t="s">
        <v>61</v>
      </c>
      <c r="H24" s="61" t="s">
        <v>73</v>
      </c>
      <c r="I24" s="91" t="s">
        <v>160</v>
      </c>
      <c r="J24" s="92" t="s">
        <v>101</v>
      </c>
      <c r="K24" s="93" t="s">
        <v>84</v>
      </c>
      <c r="L24" s="92" t="s">
        <v>141</v>
      </c>
      <c r="M24" s="79">
        <v>0.1</v>
      </c>
      <c r="N24" s="63" t="s">
        <v>149</v>
      </c>
      <c r="O24" s="28">
        <f>+P24/Q24</f>
        <v>4.3615445706067957E-2</v>
      </c>
      <c r="P24" s="60">
        <v>6096</v>
      </c>
      <c r="Q24" s="60">
        <v>139767</v>
      </c>
      <c r="R24" s="66" t="s">
        <v>142</v>
      </c>
      <c r="S24" s="88">
        <v>20</v>
      </c>
    </row>
    <row r="25" spans="1:19" ht="30" x14ac:dyDescent="0.2">
      <c r="A25" s="67" t="s">
        <v>51</v>
      </c>
      <c r="B25" s="68" t="s">
        <v>54</v>
      </c>
      <c r="C25" s="69" t="s">
        <v>55</v>
      </c>
      <c r="D25" s="67" t="s">
        <v>52</v>
      </c>
      <c r="E25" s="69" t="s">
        <v>53</v>
      </c>
      <c r="F25" s="68" t="s">
        <v>27</v>
      </c>
      <c r="G25" s="70" t="s">
        <v>202</v>
      </c>
      <c r="H25" s="61" t="s">
        <v>204</v>
      </c>
      <c r="I25" s="91" t="s">
        <v>167</v>
      </c>
      <c r="J25" s="92" t="s">
        <v>205</v>
      </c>
      <c r="K25" s="93" t="s">
        <v>84</v>
      </c>
      <c r="L25" s="92" t="s">
        <v>189</v>
      </c>
      <c r="M25" s="50">
        <v>1</v>
      </c>
      <c r="N25" s="63" t="s">
        <v>149</v>
      </c>
      <c r="O25" s="28">
        <f>+P25/Q25</f>
        <v>0</v>
      </c>
      <c r="P25" s="60">
        <v>0</v>
      </c>
      <c r="Q25" s="60">
        <v>3</v>
      </c>
      <c r="R25" s="64" t="s">
        <v>191</v>
      </c>
      <c r="S25" s="88">
        <v>21</v>
      </c>
    </row>
    <row r="26" spans="1:19" ht="30" x14ac:dyDescent="0.2">
      <c r="A26" s="67" t="s">
        <v>51</v>
      </c>
      <c r="B26" s="68" t="s">
        <v>54</v>
      </c>
      <c r="C26" s="69" t="s">
        <v>55</v>
      </c>
      <c r="D26" s="67" t="s">
        <v>52</v>
      </c>
      <c r="E26" s="69" t="s">
        <v>53</v>
      </c>
      <c r="F26" s="68" t="s">
        <v>208</v>
      </c>
      <c r="G26" s="70" t="s">
        <v>209</v>
      </c>
      <c r="H26" s="61" t="s">
        <v>74</v>
      </c>
      <c r="I26" s="91" t="s">
        <v>161</v>
      </c>
      <c r="J26" s="92" t="s">
        <v>102</v>
      </c>
      <c r="K26" s="92" t="s">
        <v>84</v>
      </c>
      <c r="L26" s="92" t="s">
        <v>217</v>
      </c>
      <c r="M26" s="50">
        <v>1</v>
      </c>
      <c r="N26" s="63" t="s">
        <v>149</v>
      </c>
      <c r="O26" s="28">
        <f>P26/Q26</f>
        <v>0.47692307692307695</v>
      </c>
      <c r="P26" s="53">
        <v>62</v>
      </c>
      <c r="Q26" s="53">
        <v>130</v>
      </c>
      <c r="R26" s="66" t="s">
        <v>214</v>
      </c>
      <c r="S26" s="88">
        <v>22</v>
      </c>
    </row>
    <row r="27" spans="1:19" ht="30" x14ac:dyDescent="0.2">
      <c r="A27" s="67" t="s">
        <v>51</v>
      </c>
      <c r="B27" s="68" t="s">
        <v>54</v>
      </c>
      <c r="C27" s="69" t="s">
        <v>55</v>
      </c>
      <c r="D27" s="67" t="s">
        <v>52</v>
      </c>
      <c r="E27" s="69" t="s">
        <v>53</v>
      </c>
      <c r="F27" s="68" t="s">
        <v>27</v>
      </c>
      <c r="G27" s="70" t="s">
        <v>210</v>
      </c>
      <c r="H27" s="61" t="s">
        <v>75</v>
      </c>
      <c r="I27" s="91" t="s">
        <v>161</v>
      </c>
      <c r="J27" s="92" t="s">
        <v>103</v>
      </c>
      <c r="K27" s="92" t="s">
        <v>84</v>
      </c>
      <c r="L27" s="92" t="s">
        <v>218</v>
      </c>
      <c r="M27" s="50">
        <v>1</v>
      </c>
      <c r="N27" s="63" t="s">
        <v>149</v>
      </c>
      <c r="O27" s="28">
        <f t="shared" ref="O27:O34" si="2">+P27/Q27</f>
        <v>0.22307692307692309</v>
      </c>
      <c r="P27" s="53">
        <v>29</v>
      </c>
      <c r="Q27" s="53">
        <v>130</v>
      </c>
      <c r="R27" s="66" t="s">
        <v>215</v>
      </c>
      <c r="S27" s="88">
        <v>23</v>
      </c>
    </row>
    <row r="28" spans="1:19" ht="30" x14ac:dyDescent="0.2">
      <c r="A28" s="67" t="s">
        <v>51</v>
      </c>
      <c r="B28" s="68" t="s">
        <v>54</v>
      </c>
      <c r="C28" s="69" t="s">
        <v>55</v>
      </c>
      <c r="D28" s="67" t="s">
        <v>52</v>
      </c>
      <c r="E28" s="69" t="s">
        <v>53</v>
      </c>
      <c r="F28" s="68" t="s">
        <v>27</v>
      </c>
      <c r="G28" s="70" t="s">
        <v>211</v>
      </c>
      <c r="H28" s="61" t="s">
        <v>212</v>
      </c>
      <c r="I28" s="91" t="s">
        <v>164</v>
      </c>
      <c r="J28" s="92" t="s">
        <v>213</v>
      </c>
      <c r="K28" s="92" t="s">
        <v>84</v>
      </c>
      <c r="L28" s="92" t="s">
        <v>216</v>
      </c>
      <c r="M28" s="50">
        <v>1</v>
      </c>
      <c r="N28" s="63" t="s">
        <v>149</v>
      </c>
      <c r="O28" s="28">
        <f t="shared" si="2"/>
        <v>0</v>
      </c>
      <c r="P28" s="54">
        <v>0</v>
      </c>
      <c r="Q28" s="54">
        <v>12</v>
      </c>
      <c r="R28" s="66" t="s">
        <v>146</v>
      </c>
      <c r="S28" s="88">
        <v>24</v>
      </c>
    </row>
    <row r="29" spans="1:19" ht="30" x14ac:dyDescent="0.2">
      <c r="A29" s="67" t="s">
        <v>51</v>
      </c>
      <c r="B29" s="68" t="s">
        <v>54</v>
      </c>
      <c r="C29" s="69" t="s">
        <v>55</v>
      </c>
      <c r="D29" s="67" t="s">
        <v>52</v>
      </c>
      <c r="E29" s="69" t="s">
        <v>53</v>
      </c>
      <c r="F29" s="68" t="s">
        <v>219</v>
      </c>
      <c r="G29" s="70" t="s">
        <v>220</v>
      </c>
      <c r="H29" s="66" t="s">
        <v>78</v>
      </c>
      <c r="I29" s="91" t="s">
        <v>165</v>
      </c>
      <c r="J29" s="92" t="s">
        <v>104</v>
      </c>
      <c r="K29" s="93" t="s">
        <v>84</v>
      </c>
      <c r="L29" s="92" t="s">
        <v>222</v>
      </c>
      <c r="M29" s="50">
        <v>0.85</v>
      </c>
      <c r="N29" s="63" t="s">
        <v>149</v>
      </c>
      <c r="O29" s="30">
        <f t="shared" si="2"/>
        <v>0.99398584749005747</v>
      </c>
      <c r="P29" s="80">
        <v>194995190.38392091</v>
      </c>
      <c r="Q29" s="80">
        <v>196175016.85392094</v>
      </c>
      <c r="R29" s="66" t="s">
        <v>139</v>
      </c>
      <c r="S29" s="88">
        <v>25</v>
      </c>
    </row>
    <row r="30" spans="1:19" ht="30" x14ac:dyDescent="0.2">
      <c r="A30" s="67" t="s">
        <v>51</v>
      </c>
      <c r="B30" s="68" t="s">
        <v>54</v>
      </c>
      <c r="C30" s="69" t="s">
        <v>55</v>
      </c>
      <c r="D30" s="67" t="s">
        <v>52</v>
      </c>
      <c r="E30" s="69" t="s">
        <v>53</v>
      </c>
      <c r="F30" s="68" t="s">
        <v>27</v>
      </c>
      <c r="G30" s="70" t="s">
        <v>62</v>
      </c>
      <c r="H30" s="66" t="s">
        <v>76</v>
      </c>
      <c r="I30" s="91" t="s">
        <v>221</v>
      </c>
      <c r="J30" s="92" t="s">
        <v>105</v>
      </c>
      <c r="K30" s="93" t="s">
        <v>84</v>
      </c>
      <c r="L30" s="92" t="s">
        <v>170</v>
      </c>
      <c r="M30" s="50">
        <v>0.9</v>
      </c>
      <c r="N30" s="63" t="s">
        <v>149</v>
      </c>
      <c r="O30" s="28">
        <f t="shared" si="2"/>
        <v>0</v>
      </c>
      <c r="P30" s="60">
        <v>0</v>
      </c>
      <c r="Q30" s="60">
        <v>37</v>
      </c>
      <c r="R30" s="66" t="s">
        <v>143</v>
      </c>
      <c r="S30" s="88">
        <v>26</v>
      </c>
    </row>
    <row r="31" spans="1:19" ht="30" x14ac:dyDescent="0.2">
      <c r="A31" s="67" t="s">
        <v>51</v>
      </c>
      <c r="B31" s="68" t="s">
        <v>54</v>
      </c>
      <c r="C31" s="69" t="s">
        <v>55</v>
      </c>
      <c r="D31" s="67" t="s">
        <v>52</v>
      </c>
      <c r="E31" s="69" t="s">
        <v>53</v>
      </c>
      <c r="F31" s="68" t="s">
        <v>27</v>
      </c>
      <c r="G31" s="70" t="s">
        <v>223</v>
      </c>
      <c r="H31" s="66" t="s">
        <v>77</v>
      </c>
      <c r="I31" s="91" t="s">
        <v>162</v>
      </c>
      <c r="J31" s="92" t="s">
        <v>106</v>
      </c>
      <c r="K31" s="93" t="s">
        <v>84</v>
      </c>
      <c r="L31" s="92" t="s">
        <v>124</v>
      </c>
      <c r="M31" s="51">
        <v>1</v>
      </c>
      <c r="N31" s="63" t="s">
        <v>149</v>
      </c>
      <c r="O31" s="30">
        <f t="shared" si="2"/>
        <v>0.3</v>
      </c>
      <c r="P31" s="26">
        <v>6</v>
      </c>
      <c r="Q31" s="26">
        <v>20</v>
      </c>
      <c r="R31" s="66" t="s">
        <v>144</v>
      </c>
      <c r="S31" s="88">
        <v>27</v>
      </c>
    </row>
    <row r="32" spans="1:19" ht="30" x14ac:dyDescent="0.2">
      <c r="A32" s="67" t="s">
        <v>51</v>
      </c>
      <c r="B32" s="68" t="s">
        <v>54</v>
      </c>
      <c r="C32" s="69" t="s">
        <v>55</v>
      </c>
      <c r="D32" s="67" t="s">
        <v>52</v>
      </c>
      <c r="E32" s="69" t="s">
        <v>53</v>
      </c>
      <c r="F32" s="68" t="s">
        <v>27</v>
      </c>
      <c r="G32" s="70" t="s">
        <v>224</v>
      </c>
      <c r="H32" s="66" t="s">
        <v>225</v>
      </c>
      <c r="I32" s="91" t="s">
        <v>163</v>
      </c>
      <c r="J32" s="92" t="s">
        <v>107</v>
      </c>
      <c r="K32" s="92" t="s">
        <v>84</v>
      </c>
      <c r="L32" s="92" t="s">
        <v>152</v>
      </c>
      <c r="M32" s="51">
        <v>1</v>
      </c>
      <c r="N32" s="63" t="s">
        <v>149</v>
      </c>
      <c r="O32" s="30">
        <f t="shared" si="2"/>
        <v>0.35714285714285715</v>
      </c>
      <c r="P32" s="45">
        <v>25</v>
      </c>
      <c r="Q32" s="27">
        <v>70</v>
      </c>
      <c r="R32" s="66" t="s">
        <v>145</v>
      </c>
      <c r="S32" s="88">
        <v>28</v>
      </c>
    </row>
    <row r="33" spans="1:19" ht="30" x14ac:dyDescent="0.2">
      <c r="A33" s="67" t="s">
        <v>51</v>
      </c>
      <c r="B33" s="68" t="s">
        <v>54</v>
      </c>
      <c r="C33" s="69" t="s">
        <v>55</v>
      </c>
      <c r="D33" s="67" t="s">
        <v>52</v>
      </c>
      <c r="E33" s="69" t="s">
        <v>53</v>
      </c>
      <c r="F33" s="68" t="s">
        <v>27</v>
      </c>
      <c r="G33" s="70" t="s">
        <v>63</v>
      </c>
      <c r="H33" s="81" t="s">
        <v>228</v>
      </c>
      <c r="I33" s="91" t="s">
        <v>164</v>
      </c>
      <c r="J33" s="92" t="s">
        <v>108</v>
      </c>
      <c r="K33" s="94" t="s">
        <v>84</v>
      </c>
      <c r="L33" s="95" t="s">
        <v>230</v>
      </c>
      <c r="M33" s="55">
        <v>1</v>
      </c>
      <c r="N33" s="63" t="s">
        <v>149</v>
      </c>
      <c r="O33" s="56">
        <f t="shared" si="2"/>
        <v>0.32857142857142857</v>
      </c>
      <c r="P33" s="49">
        <v>23</v>
      </c>
      <c r="Q33" s="49">
        <v>70</v>
      </c>
      <c r="R33" s="82" t="s">
        <v>231</v>
      </c>
      <c r="S33" s="88">
        <v>29</v>
      </c>
    </row>
    <row r="34" spans="1:19" ht="30" x14ac:dyDescent="0.2">
      <c r="A34" s="67" t="s">
        <v>51</v>
      </c>
      <c r="B34" s="68" t="s">
        <v>54</v>
      </c>
      <c r="C34" s="69" t="s">
        <v>55</v>
      </c>
      <c r="D34" s="67" t="s">
        <v>52</v>
      </c>
      <c r="E34" s="69" t="s">
        <v>53</v>
      </c>
      <c r="F34" s="68" t="s">
        <v>27</v>
      </c>
      <c r="G34" s="70" t="s">
        <v>226</v>
      </c>
      <c r="H34" s="104" t="s">
        <v>229</v>
      </c>
      <c r="I34" s="105" t="s">
        <v>164</v>
      </c>
      <c r="J34" s="92" t="s">
        <v>109</v>
      </c>
      <c r="K34" s="107" t="s">
        <v>84</v>
      </c>
      <c r="L34" s="109" t="s">
        <v>232</v>
      </c>
      <c r="M34" s="111">
        <v>0.7</v>
      </c>
      <c r="N34" s="63" t="s">
        <v>149</v>
      </c>
      <c r="O34" s="98">
        <f t="shared" si="2"/>
        <v>0.42063492063492064</v>
      </c>
      <c r="P34" s="100">
        <v>53</v>
      </c>
      <c r="Q34" s="100">
        <v>126</v>
      </c>
      <c r="R34" s="102" t="s">
        <v>146</v>
      </c>
      <c r="S34" s="88">
        <v>30</v>
      </c>
    </row>
    <row r="35" spans="1:19" s="19" customFormat="1" ht="34.5" customHeight="1" x14ac:dyDescent="0.2">
      <c r="A35" s="83" t="s">
        <v>51</v>
      </c>
      <c r="B35" s="84" t="s">
        <v>54</v>
      </c>
      <c r="C35" s="85" t="s">
        <v>55</v>
      </c>
      <c r="D35" s="83" t="s">
        <v>52</v>
      </c>
      <c r="E35" s="85" t="s">
        <v>53</v>
      </c>
      <c r="F35" s="84" t="s">
        <v>27</v>
      </c>
      <c r="G35" s="86" t="s">
        <v>227</v>
      </c>
      <c r="H35" s="104"/>
      <c r="I35" s="106"/>
      <c r="J35" s="96" t="s">
        <v>110</v>
      </c>
      <c r="K35" s="108"/>
      <c r="L35" s="110"/>
      <c r="M35" s="112"/>
      <c r="N35" s="63" t="s">
        <v>149</v>
      </c>
      <c r="O35" s="99"/>
      <c r="P35" s="101"/>
      <c r="Q35" s="101"/>
      <c r="R35" s="103"/>
      <c r="S35" s="88"/>
    </row>
    <row r="36" spans="1:19" s="19" customFormat="1" ht="34.5" customHeight="1" x14ac:dyDescent="0.2">
      <c r="A36" s="83" t="s">
        <v>51</v>
      </c>
      <c r="B36" s="84" t="s">
        <v>54</v>
      </c>
      <c r="C36" s="85" t="s">
        <v>55</v>
      </c>
      <c r="D36" s="83" t="s">
        <v>52</v>
      </c>
      <c r="E36" s="85" t="s">
        <v>53</v>
      </c>
      <c r="F36" s="84" t="s">
        <v>27</v>
      </c>
      <c r="G36" s="86" t="s">
        <v>233</v>
      </c>
      <c r="H36" s="64" t="s">
        <v>236</v>
      </c>
      <c r="I36" s="97" t="s">
        <v>165</v>
      </c>
      <c r="J36" s="96" t="s">
        <v>111</v>
      </c>
      <c r="K36" s="96" t="s">
        <v>84</v>
      </c>
      <c r="L36" s="96" t="s">
        <v>239</v>
      </c>
      <c r="M36" s="52">
        <v>0.8</v>
      </c>
      <c r="N36" s="63" t="s">
        <v>149</v>
      </c>
      <c r="O36" s="31">
        <f>+P36/Q36</f>
        <v>0.35833333333333334</v>
      </c>
      <c r="P36" s="46">
        <v>43</v>
      </c>
      <c r="Q36" s="46">
        <v>120</v>
      </c>
      <c r="R36" s="64" t="s">
        <v>242</v>
      </c>
      <c r="S36" s="88">
        <v>31</v>
      </c>
    </row>
    <row r="37" spans="1:19" s="19" customFormat="1" ht="34.5" customHeight="1" x14ac:dyDescent="0.2">
      <c r="A37" s="83" t="s">
        <v>51</v>
      </c>
      <c r="B37" s="84" t="s">
        <v>54</v>
      </c>
      <c r="C37" s="85" t="s">
        <v>55</v>
      </c>
      <c r="D37" s="83" t="s">
        <v>52</v>
      </c>
      <c r="E37" s="85" t="s">
        <v>53</v>
      </c>
      <c r="F37" s="84" t="s">
        <v>27</v>
      </c>
      <c r="G37" s="86" t="s">
        <v>234</v>
      </c>
      <c r="H37" s="64" t="s">
        <v>147</v>
      </c>
      <c r="I37" s="97" t="s">
        <v>165</v>
      </c>
      <c r="J37" s="96" t="s">
        <v>112</v>
      </c>
      <c r="K37" s="96" t="s">
        <v>84</v>
      </c>
      <c r="L37" s="96" t="s">
        <v>148</v>
      </c>
      <c r="M37" s="52">
        <v>1</v>
      </c>
      <c r="N37" s="63" t="s">
        <v>149</v>
      </c>
      <c r="O37" s="31">
        <f>P37/Q37</f>
        <v>0.25</v>
      </c>
      <c r="P37" s="35">
        <v>6</v>
      </c>
      <c r="Q37" s="35">
        <v>24</v>
      </c>
      <c r="R37" s="64" t="s">
        <v>243</v>
      </c>
      <c r="S37" s="88">
        <v>32</v>
      </c>
    </row>
    <row r="38" spans="1:19" s="19" customFormat="1" ht="31.5" customHeight="1" x14ac:dyDescent="0.2">
      <c r="A38" s="83" t="s">
        <v>51</v>
      </c>
      <c r="B38" s="84" t="s">
        <v>54</v>
      </c>
      <c r="C38" s="85" t="s">
        <v>55</v>
      </c>
      <c r="D38" s="83" t="s">
        <v>52</v>
      </c>
      <c r="E38" s="85" t="s">
        <v>53</v>
      </c>
      <c r="F38" s="145" t="s">
        <v>27</v>
      </c>
      <c r="G38" s="143" t="s">
        <v>235</v>
      </c>
      <c r="H38" s="64" t="s">
        <v>237</v>
      </c>
      <c r="I38" s="147" t="s">
        <v>165</v>
      </c>
      <c r="J38" s="141" t="s">
        <v>113</v>
      </c>
      <c r="K38" s="96" t="s">
        <v>84</v>
      </c>
      <c r="L38" s="96" t="s">
        <v>240</v>
      </c>
      <c r="M38" s="52">
        <v>1</v>
      </c>
      <c r="N38" s="63" t="s">
        <v>149</v>
      </c>
      <c r="O38" s="31">
        <f t="shared" ref="O38:O39" si="3">P38/Q38</f>
        <v>0.17777777777777778</v>
      </c>
      <c r="P38" s="57">
        <v>8</v>
      </c>
      <c r="Q38" s="35">
        <v>45</v>
      </c>
      <c r="R38" s="64" t="s">
        <v>252</v>
      </c>
      <c r="S38" s="88">
        <v>33</v>
      </c>
    </row>
    <row r="39" spans="1:19" s="19" customFormat="1" ht="31.5" customHeight="1" x14ac:dyDescent="0.2">
      <c r="A39" s="83" t="s">
        <v>51</v>
      </c>
      <c r="B39" s="84" t="s">
        <v>54</v>
      </c>
      <c r="C39" s="85" t="s">
        <v>55</v>
      </c>
      <c r="D39" s="83" t="s">
        <v>52</v>
      </c>
      <c r="E39" s="85" t="s">
        <v>53</v>
      </c>
      <c r="F39" s="146"/>
      <c r="G39" s="144"/>
      <c r="H39" s="64" t="s">
        <v>238</v>
      </c>
      <c r="I39" s="148"/>
      <c r="J39" s="142"/>
      <c r="K39" s="96" t="s">
        <v>84</v>
      </c>
      <c r="L39" s="96" t="s">
        <v>241</v>
      </c>
      <c r="M39" s="52">
        <v>1</v>
      </c>
      <c r="N39" s="63" t="s">
        <v>149</v>
      </c>
      <c r="O39" s="31">
        <f t="shared" si="3"/>
        <v>0.22580645161290322</v>
      </c>
      <c r="P39" s="57">
        <v>63</v>
      </c>
      <c r="Q39" s="35">
        <v>279</v>
      </c>
      <c r="R39" s="64" t="s">
        <v>253</v>
      </c>
      <c r="S39" s="88">
        <v>34</v>
      </c>
    </row>
    <row r="40" spans="1:19" s="19" customFormat="1" ht="34.5" customHeight="1" x14ac:dyDescent="0.2">
      <c r="A40" s="83" t="s">
        <v>51</v>
      </c>
      <c r="B40" s="84" t="s">
        <v>54</v>
      </c>
      <c r="C40" s="85" t="s">
        <v>55</v>
      </c>
      <c r="D40" s="83" t="s">
        <v>52</v>
      </c>
      <c r="E40" s="85" t="s">
        <v>53</v>
      </c>
      <c r="F40" s="84" t="s">
        <v>27</v>
      </c>
      <c r="G40" s="86" t="s">
        <v>244</v>
      </c>
      <c r="H40" s="64" t="s">
        <v>79</v>
      </c>
      <c r="I40" s="97" t="s">
        <v>166</v>
      </c>
      <c r="J40" s="96" t="s">
        <v>114</v>
      </c>
      <c r="K40" s="96" t="s">
        <v>84</v>
      </c>
      <c r="L40" s="96" t="s">
        <v>125</v>
      </c>
      <c r="M40" s="52">
        <v>1</v>
      </c>
      <c r="N40" s="63" t="s">
        <v>149</v>
      </c>
      <c r="O40" s="31">
        <f>+P40/Q40</f>
        <v>0.6333333333333333</v>
      </c>
      <c r="P40" s="58">
        <v>95</v>
      </c>
      <c r="Q40" s="59">
        <v>150</v>
      </c>
      <c r="R40" s="64" t="s">
        <v>254</v>
      </c>
      <c r="S40" s="88">
        <v>35</v>
      </c>
    </row>
    <row r="41" spans="1:19" s="19" customFormat="1" ht="34.5" customHeight="1" x14ac:dyDescent="0.2">
      <c r="A41" s="83" t="s">
        <v>51</v>
      </c>
      <c r="B41" s="84" t="s">
        <v>54</v>
      </c>
      <c r="C41" s="85" t="s">
        <v>55</v>
      </c>
      <c r="D41" s="83" t="s">
        <v>52</v>
      </c>
      <c r="E41" s="85" t="s">
        <v>53</v>
      </c>
      <c r="F41" s="84" t="s">
        <v>27</v>
      </c>
      <c r="G41" s="86" t="s">
        <v>245</v>
      </c>
      <c r="H41" s="64" t="s">
        <v>80</v>
      </c>
      <c r="I41" s="97" t="s">
        <v>167</v>
      </c>
      <c r="J41" s="96" t="s">
        <v>247</v>
      </c>
      <c r="K41" s="96" t="s">
        <v>84</v>
      </c>
      <c r="L41" s="96" t="s">
        <v>126</v>
      </c>
      <c r="M41" s="52">
        <v>1</v>
      </c>
      <c r="N41" s="63" t="s">
        <v>149</v>
      </c>
      <c r="O41" s="31">
        <f>P41/Q41</f>
        <v>0.25</v>
      </c>
      <c r="P41" s="87">
        <v>3</v>
      </c>
      <c r="Q41" s="87">
        <v>12</v>
      </c>
      <c r="R41" s="64" t="s">
        <v>255</v>
      </c>
      <c r="S41" s="88">
        <v>36</v>
      </c>
    </row>
    <row r="42" spans="1:19" s="19" customFormat="1" ht="40" customHeight="1" x14ac:dyDescent="0.2">
      <c r="A42" s="83" t="s">
        <v>51</v>
      </c>
      <c r="B42" s="84" t="s">
        <v>54</v>
      </c>
      <c r="C42" s="85" t="s">
        <v>55</v>
      </c>
      <c r="D42" s="83" t="s">
        <v>52</v>
      </c>
      <c r="E42" s="85" t="s">
        <v>53</v>
      </c>
      <c r="F42" s="84" t="s">
        <v>27</v>
      </c>
      <c r="G42" s="86" t="s">
        <v>246</v>
      </c>
      <c r="H42" s="64" t="s">
        <v>81</v>
      </c>
      <c r="I42" s="97" t="s">
        <v>168</v>
      </c>
      <c r="J42" s="96" t="s">
        <v>248</v>
      </c>
      <c r="K42" s="96" t="s">
        <v>84</v>
      </c>
      <c r="L42" s="96" t="s">
        <v>249</v>
      </c>
      <c r="M42" s="52">
        <v>1</v>
      </c>
      <c r="N42" s="63" t="s">
        <v>149</v>
      </c>
      <c r="O42" s="31">
        <f>P42/Q42</f>
        <v>0.56200000000000006</v>
      </c>
      <c r="P42" s="87">
        <v>281</v>
      </c>
      <c r="Q42" s="87">
        <v>500</v>
      </c>
      <c r="R42" s="64" t="s">
        <v>251</v>
      </c>
      <c r="S42" s="88">
        <v>37</v>
      </c>
    </row>
    <row r="43" spans="1:19" s="19" customFormat="1" ht="10.5" x14ac:dyDescent="0.2">
      <c r="B43" s="20"/>
      <c r="C43" s="20"/>
      <c r="D43" s="20"/>
      <c r="E43" s="20"/>
      <c r="F43" s="20"/>
      <c r="G43" s="20"/>
      <c r="H43" s="21"/>
      <c r="I43" s="21"/>
      <c r="J43" s="20"/>
      <c r="K43" s="20"/>
      <c r="L43" s="21"/>
      <c r="M43" s="25"/>
      <c r="N43" s="21"/>
      <c r="O43" s="32"/>
      <c r="P43" s="22"/>
      <c r="Q43" s="22"/>
      <c r="R43" s="23"/>
      <c r="S43" s="88"/>
    </row>
    <row r="44" spans="1:19" s="19" customFormat="1" ht="12.5" x14ac:dyDescent="0.25">
      <c r="B44" s="24"/>
      <c r="C44" s="24"/>
      <c r="D44" s="20"/>
      <c r="E44" s="20"/>
      <c r="F44" s="20"/>
      <c r="G44" s="20"/>
      <c r="H44" s="21"/>
      <c r="I44" s="21"/>
      <c r="J44" s="20"/>
      <c r="K44" s="20"/>
      <c r="L44" s="21"/>
      <c r="M44" s="25"/>
      <c r="N44" s="21"/>
      <c r="O44" s="32"/>
      <c r="P44" s="22"/>
      <c r="Q44" s="22"/>
      <c r="R44" s="23"/>
      <c r="S44" s="88"/>
    </row>
    <row r="45" spans="1:19" s="19" customFormat="1" ht="12.5" x14ac:dyDescent="0.25">
      <c r="B45" s="24"/>
      <c r="C45" s="24"/>
      <c r="D45" s="20"/>
      <c r="E45" s="20"/>
      <c r="F45" s="20"/>
      <c r="G45" s="20"/>
      <c r="H45" s="21"/>
      <c r="I45" s="21"/>
      <c r="J45" s="20"/>
      <c r="K45" s="20"/>
      <c r="L45" s="21"/>
      <c r="M45" s="25"/>
      <c r="N45" s="21"/>
      <c r="O45" s="32"/>
      <c r="P45" s="22"/>
      <c r="Q45" s="22"/>
      <c r="R45" s="23"/>
      <c r="S45" s="88"/>
    </row>
    <row r="46" spans="1:19" s="19" customFormat="1" ht="12.5" x14ac:dyDescent="0.25">
      <c r="B46" s="24"/>
      <c r="C46" s="24"/>
      <c r="D46" s="20"/>
      <c r="E46" s="20"/>
      <c r="F46" s="20"/>
      <c r="G46" s="20"/>
      <c r="H46" s="21"/>
      <c r="I46" s="21"/>
      <c r="J46" s="20"/>
      <c r="K46" s="20"/>
      <c r="L46" s="21"/>
      <c r="M46" s="25"/>
      <c r="N46" s="21"/>
      <c r="O46" s="32"/>
      <c r="P46" s="22"/>
      <c r="Q46" s="22"/>
      <c r="R46" s="23"/>
      <c r="S46" s="88"/>
    </row>
    <row r="47" spans="1:19" s="19" customFormat="1" ht="12.5" x14ac:dyDescent="0.25">
      <c r="B47" s="24"/>
      <c r="C47" s="24"/>
      <c r="D47" s="20"/>
      <c r="E47" s="20"/>
      <c r="F47" s="20"/>
      <c r="G47" s="20"/>
      <c r="H47" s="21"/>
      <c r="I47" s="21"/>
      <c r="J47" s="20"/>
      <c r="K47" s="20"/>
      <c r="L47" s="21"/>
      <c r="M47" s="25"/>
      <c r="N47" s="21"/>
      <c r="O47" s="32"/>
      <c r="P47" s="22"/>
      <c r="Q47" s="22"/>
      <c r="R47" s="23"/>
      <c r="S47" s="88"/>
    </row>
    <row r="48" spans="1:19" s="19" customFormat="1" x14ac:dyDescent="0.2">
      <c r="B48" s="20"/>
      <c r="C48" s="20"/>
      <c r="D48" s="20"/>
      <c r="E48" s="20"/>
      <c r="F48" s="20"/>
      <c r="G48" s="20"/>
      <c r="H48" s="21"/>
      <c r="I48" s="21"/>
      <c r="J48" s="20"/>
      <c r="K48" s="20"/>
      <c r="L48" s="21"/>
      <c r="M48" s="25"/>
      <c r="N48" s="21"/>
      <c r="O48" s="25"/>
      <c r="P48" s="25"/>
      <c r="Q48" s="25"/>
      <c r="S48" s="88"/>
    </row>
    <row r="49" spans="2:19" s="19" customFormat="1" x14ac:dyDescent="0.2">
      <c r="B49" s="20"/>
      <c r="C49" s="20"/>
      <c r="D49" s="20"/>
      <c r="E49" s="20"/>
      <c r="F49" s="20"/>
      <c r="G49" s="20"/>
      <c r="H49" s="21"/>
      <c r="I49" s="21"/>
      <c r="J49" s="20"/>
      <c r="K49" s="20"/>
      <c r="L49" s="21"/>
      <c r="M49" s="25"/>
      <c r="N49" s="21"/>
      <c r="O49" s="25"/>
      <c r="P49" s="25"/>
      <c r="Q49" s="25"/>
      <c r="S49" s="88"/>
    </row>
    <row r="50" spans="2:19" s="19" customFormat="1" x14ac:dyDescent="0.2">
      <c r="B50" s="20"/>
      <c r="C50" s="20"/>
      <c r="D50" s="20"/>
      <c r="E50" s="20"/>
      <c r="F50" s="20"/>
      <c r="G50" s="20"/>
      <c r="H50" s="21"/>
      <c r="I50" s="21"/>
      <c r="J50" s="20"/>
      <c r="K50" s="20"/>
      <c r="L50" s="21"/>
      <c r="M50" s="25"/>
      <c r="N50" s="21"/>
      <c r="O50" s="25"/>
      <c r="P50" s="25"/>
      <c r="Q50" s="25"/>
      <c r="S50" s="88"/>
    </row>
    <row r="51" spans="2:19" s="19" customFormat="1" x14ac:dyDescent="0.2">
      <c r="B51" s="20"/>
      <c r="C51" s="20"/>
      <c r="D51" s="20"/>
      <c r="E51" s="20"/>
      <c r="F51" s="20"/>
      <c r="G51" s="20"/>
      <c r="H51" s="21"/>
      <c r="I51" s="21"/>
      <c r="J51" s="20"/>
      <c r="K51" s="20"/>
      <c r="L51" s="21"/>
      <c r="M51" s="25"/>
      <c r="N51" s="21"/>
      <c r="O51" s="25"/>
      <c r="P51" s="25"/>
      <c r="Q51" s="25"/>
      <c r="S51" s="88"/>
    </row>
    <row r="52" spans="2:19" s="19" customFormat="1" x14ac:dyDescent="0.2">
      <c r="B52" s="20"/>
      <c r="C52" s="20"/>
      <c r="D52" s="20"/>
      <c r="E52" s="20"/>
      <c r="F52" s="20"/>
      <c r="G52" s="20"/>
      <c r="H52" s="21"/>
      <c r="I52" s="21"/>
      <c r="J52" s="20"/>
      <c r="K52" s="20"/>
      <c r="L52" s="21"/>
      <c r="M52" s="25"/>
      <c r="N52" s="21"/>
      <c r="O52" s="25"/>
      <c r="P52" s="25"/>
      <c r="Q52" s="25"/>
      <c r="S52" s="88"/>
    </row>
    <row r="53" spans="2:19" s="19" customFormat="1" x14ac:dyDescent="0.2">
      <c r="B53" s="20"/>
      <c r="C53" s="20"/>
      <c r="D53" s="20"/>
      <c r="E53" s="20"/>
      <c r="F53" s="20"/>
      <c r="G53" s="20"/>
      <c r="H53" s="21"/>
      <c r="I53" s="21"/>
      <c r="J53" s="20"/>
      <c r="K53" s="20"/>
      <c r="L53" s="21"/>
      <c r="M53" s="25"/>
      <c r="N53" s="21"/>
      <c r="O53" s="25"/>
      <c r="P53" s="25"/>
      <c r="Q53" s="25"/>
      <c r="S53" s="88"/>
    </row>
    <row r="54" spans="2:19" s="19" customFormat="1" x14ac:dyDescent="0.2">
      <c r="B54" s="20"/>
      <c r="C54" s="20"/>
      <c r="D54" s="20"/>
      <c r="E54" s="20"/>
      <c r="F54" s="20"/>
      <c r="G54" s="20"/>
      <c r="H54" s="21"/>
      <c r="I54" s="21"/>
      <c r="J54" s="20"/>
      <c r="K54" s="20"/>
      <c r="L54" s="21"/>
      <c r="M54" s="25"/>
      <c r="N54" s="21"/>
      <c r="O54" s="25"/>
      <c r="P54" s="25"/>
      <c r="Q54" s="25"/>
      <c r="S54" s="88"/>
    </row>
    <row r="55" spans="2:19" s="19" customFormat="1" x14ac:dyDescent="0.2">
      <c r="B55" s="20"/>
      <c r="C55" s="20"/>
      <c r="D55" s="20"/>
      <c r="E55" s="20"/>
      <c r="F55" s="20"/>
      <c r="G55" s="20"/>
      <c r="H55" s="21"/>
      <c r="I55" s="21"/>
      <c r="J55" s="20"/>
      <c r="K55" s="20"/>
      <c r="L55" s="21"/>
      <c r="M55" s="25"/>
      <c r="N55" s="21"/>
      <c r="O55" s="25"/>
      <c r="P55" s="25"/>
      <c r="Q55" s="25"/>
      <c r="S55" s="88"/>
    </row>
    <row r="56" spans="2:19" s="19" customFormat="1" x14ac:dyDescent="0.2">
      <c r="B56" s="20"/>
      <c r="C56" s="20"/>
      <c r="D56" s="20"/>
      <c r="E56" s="20"/>
      <c r="F56" s="20"/>
      <c r="G56" s="20"/>
      <c r="H56" s="21"/>
      <c r="I56" s="21"/>
      <c r="J56" s="20"/>
      <c r="K56" s="20"/>
      <c r="L56" s="21"/>
      <c r="M56" s="25"/>
      <c r="N56" s="21"/>
      <c r="O56" s="25"/>
      <c r="P56" s="25"/>
      <c r="Q56" s="25"/>
      <c r="S56" s="88"/>
    </row>
    <row r="57" spans="2:19" s="19" customFormat="1" x14ac:dyDescent="0.2">
      <c r="B57" s="20"/>
      <c r="C57" s="20"/>
      <c r="D57" s="20"/>
      <c r="E57" s="20"/>
      <c r="F57" s="20"/>
      <c r="G57" s="20"/>
      <c r="H57" s="21"/>
      <c r="I57" s="21"/>
      <c r="J57" s="20"/>
      <c r="K57" s="20"/>
      <c r="L57" s="21"/>
      <c r="M57" s="25"/>
      <c r="N57" s="21"/>
      <c r="O57" s="25"/>
      <c r="P57" s="25"/>
      <c r="Q57" s="25"/>
      <c r="S57" s="88"/>
    </row>
    <row r="58" spans="2:19" s="19" customFormat="1" x14ac:dyDescent="0.2">
      <c r="B58" s="20"/>
      <c r="C58" s="20"/>
      <c r="D58" s="20"/>
      <c r="E58" s="20"/>
      <c r="F58" s="20"/>
      <c r="G58" s="20"/>
      <c r="H58" s="21"/>
      <c r="I58" s="21"/>
      <c r="J58" s="20"/>
      <c r="K58" s="20"/>
      <c r="L58" s="21"/>
      <c r="M58" s="25"/>
      <c r="N58" s="21"/>
      <c r="O58" s="25"/>
      <c r="P58" s="25"/>
      <c r="Q58" s="25"/>
      <c r="S58" s="88"/>
    </row>
    <row r="59" spans="2:19" s="19" customFormat="1" x14ac:dyDescent="0.2">
      <c r="B59" s="20"/>
      <c r="C59" s="20"/>
      <c r="D59" s="20"/>
      <c r="E59" s="20"/>
      <c r="F59" s="20"/>
      <c r="G59" s="20"/>
      <c r="H59" s="21"/>
      <c r="I59" s="21"/>
      <c r="J59" s="20"/>
      <c r="K59" s="20"/>
      <c r="L59" s="21"/>
      <c r="M59" s="25"/>
      <c r="N59" s="21"/>
      <c r="O59" s="25"/>
      <c r="P59" s="25"/>
      <c r="Q59" s="25"/>
      <c r="S59" s="88"/>
    </row>
    <row r="60" spans="2:19" s="19" customFormat="1" x14ac:dyDescent="0.2">
      <c r="B60" s="20"/>
      <c r="C60" s="20"/>
      <c r="D60" s="20"/>
      <c r="E60" s="20"/>
      <c r="F60" s="20"/>
      <c r="G60" s="20"/>
      <c r="H60" s="21"/>
      <c r="I60" s="21"/>
      <c r="J60" s="20"/>
      <c r="K60" s="20"/>
      <c r="L60" s="21"/>
      <c r="M60" s="25"/>
      <c r="N60" s="21"/>
      <c r="O60" s="25"/>
      <c r="P60" s="25"/>
      <c r="Q60" s="25"/>
      <c r="S60" s="88"/>
    </row>
    <row r="61" spans="2:19" s="19" customFormat="1" x14ac:dyDescent="0.2">
      <c r="B61" s="20"/>
      <c r="C61" s="20"/>
      <c r="D61" s="20"/>
      <c r="E61" s="20"/>
      <c r="F61" s="20"/>
      <c r="G61" s="20"/>
      <c r="H61" s="21"/>
      <c r="I61" s="21"/>
      <c r="J61" s="20"/>
      <c r="K61" s="20"/>
      <c r="L61" s="21"/>
      <c r="M61" s="25"/>
      <c r="N61" s="21"/>
      <c r="O61" s="25"/>
      <c r="P61" s="25"/>
      <c r="Q61" s="25"/>
      <c r="S61" s="88"/>
    </row>
    <row r="62" spans="2:19" s="19" customFormat="1" x14ac:dyDescent="0.2">
      <c r="B62" s="20"/>
      <c r="C62" s="20"/>
      <c r="D62" s="20"/>
      <c r="E62" s="20"/>
      <c r="F62" s="20"/>
      <c r="G62" s="20"/>
      <c r="H62" s="21"/>
      <c r="I62" s="21"/>
      <c r="J62" s="20"/>
      <c r="K62" s="20"/>
      <c r="L62" s="21"/>
      <c r="M62" s="25"/>
      <c r="N62" s="21"/>
      <c r="O62" s="25"/>
      <c r="P62" s="25"/>
      <c r="Q62" s="25"/>
      <c r="S62" s="88"/>
    </row>
    <row r="63" spans="2:19" s="19" customFormat="1" x14ac:dyDescent="0.2">
      <c r="B63" s="20"/>
      <c r="C63" s="20"/>
      <c r="D63" s="20"/>
      <c r="E63" s="20"/>
      <c r="F63" s="20"/>
      <c r="G63" s="20"/>
      <c r="H63" s="21"/>
      <c r="I63" s="21"/>
      <c r="J63" s="20"/>
      <c r="K63" s="20"/>
      <c r="L63" s="21"/>
      <c r="M63" s="25"/>
      <c r="N63" s="21"/>
      <c r="O63" s="25"/>
      <c r="P63" s="25"/>
      <c r="Q63" s="25"/>
      <c r="S63" s="88"/>
    </row>
    <row r="64" spans="2:19" s="19" customFormat="1" x14ac:dyDescent="0.2">
      <c r="B64" s="20"/>
      <c r="C64" s="20"/>
      <c r="D64" s="20"/>
      <c r="E64" s="20"/>
      <c r="F64" s="20"/>
      <c r="G64" s="20"/>
      <c r="H64" s="21"/>
      <c r="I64" s="21"/>
      <c r="J64" s="20"/>
      <c r="K64" s="20"/>
      <c r="L64" s="21"/>
      <c r="M64" s="25"/>
      <c r="N64" s="21"/>
      <c r="O64" s="25"/>
      <c r="P64" s="25"/>
      <c r="Q64" s="25"/>
      <c r="S64" s="88"/>
    </row>
    <row r="65" spans="2:19" s="19" customFormat="1" x14ac:dyDescent="0.2">
      <c r="B65" s="20"/>
      <c r="C65" s="20"/>
      <c r="D65" s="20"/>
      <c r="E65" s="20"/>
      <c r="F65" s="20"/>
      <c r="G65" s="20"/>
      <c r="H65" s="21"/>
      <c r="I65" s="21"/>
      <c r="J65" s="20"/>
      <c r="K65" s="20"/>
      <c r="L65" s="21"/>
      <c r="M65" s="25"/>
      <c r="N65" s="21"/>
      <c r="O65" s="25"/>
      <c r="P65" s="25"/>
      <c r="Q65" s="25"/>
      <c r="S65" s="88"/>
    </row>
    <row r="66" spans="2:19" s="19" customFormat="1" x14ac:dyDescent="0.2">
      <c r="B66" s="20"/>
      <c r="C66" s="20"/>
      <c r="D66" s="20"/>
      <c r="E66" s="20"/>
      <c r="F66" s="20"/>
      <c r="G66" s="20"/>
      <c r="H66" s="21"/>
      <c r="I66" s="21"/>
      <c r="J66" s="20"/>
      <c r="K66" s="20"/>
      <c r="L66" s="21"/>
      <c r="M66" s="25"/>
      <c r="N66" s="21"/>
      <c r="O66" s="25"/>
      <c r="P66" s="25"/>
      <c r="Q66" s="25"/>
      <c r="S66" s="88"/>
    </row>
    <row r="67" spans="2:19" s="19" customFormat="1" x14ac:dyDescent="0.2">
      <c r="B67" s="20"/>
      <c r="C67" s="20"/>
      <c r="D67" s="20"/>
      <c r="E67" s="20"/>
      <c r="F67" s="20"/>
      <c r="G67" s="20"/>
      <c r="H67" s="21"/>
      <c r="I67" s="21"/>
      <c r="J67" s="20"/>
      <c r="K67" s="20"/>
      <c r="L67" s="21"/>
      <c r="M67" s="25"/>
      <c r="N67" s="21"/>
      <c r="O67" s="25"/>
      <c r="P67" s="25"/>
      <c r="Q67" s="25"/>
      <c r="S67" s="88"/>
    </row>
    <row r="68" spans="2:19" s="19" customFormat="1" x14ac:dyDescent="0.2">
      <c r="B68" s="20"/>
      <c r="C68" s="20"/>
      <c r="D68" s="20"/>
      <c r="E68" s="20"/>
      <c r="F68" s="20"/>
      <c r="G68" s="20"/>
      <c r="H68" s="21"/>
      <c r="I68" s="21"/>
      <c r="J68" s="20"/>
      <c r="K68" s="20"/>
      <c r="L68" s="21"/>
      <c r="M68" s="25"/>
      <c r="N68" s="21"/>
      <c r="O68" s="25"/>
      <c r="P68" s="25"/>
      <c r="Q68" s="25"/>
      <c r="S68" s="88"/>
    </row>
    <row r="69" spans="2:19" s="19" customFormat="1" x14ac:dyDescent="0.2">
      <c r="B69" s="20"/>
      <c r="C69" s="20"/>
      <c r="D69" s="20"/>
      <c r="E69" s="20"/>
      <c r="F69" s="20"/>
      <c r="G69" s="20"/>
      <c r="H69" s="21"/>
      <c r="I69" s="21"/>
      <c r="J69" s="20"/>
      <c r="K69" s="20"/>
      <c r="L69" s="21"/>
      <c r="M69" s="25"/>
      <c r="N69" s="21"/>
      <c r="O69" s="25"/>
      <c r="P69" s="25"/>
      <c r="Q69" s="25"/>
      <c r="S69" s="88"/>
    </row>
    <row r="70" spans="2:19" s="19" customFormat="1" x14ac:dyDescent="0.2">
      <c r="B70" s="20"/>
      <c r="C70" s="20"/>
      <c r="D70" s="20"/>
      <c r="E70" s="20"/>
      <c r="F70" s="20"/>
      <c r="G70" s="20"/>
      <c r="H70" s="21"/>
      <c r="I70" s="21"/>
      <c r="J70" s="20"/>
      <c r="K70" s="20"/>
      <c r="L70" s="21"/>
      <c r="M70" s="25"/>
      <c r="N70" s="21"/>
      <c r="O70" s="25"/>
      <c r="P70" s="25"/>
      <c r="Q70" s="25"/>
      <c r="S70" s="88"/>
    </row>
    <row r="71" spans="2:19" s="19" customFormat="1" x14ac:dyDescent="0.2">
      <c r="B71" s="20"/>
      <c r="C71" s="20"/>
      <c r="D71" s="20"/>
      <c r="E71" s="20"/>
      <c r="F71" s="20"/>
      <c r="G71" s="20"/>
      <c r="H71" s="21"/>
      <c r="I71" s="21"/>
      <c r="J71" s="20"/>
      <c r="K71" s="20"/>
      <c r="L71" s="21"/>
      <c r="M71" s="25"/>
      <c r="N71" s="21"/>
      <c r="O71" s="25"/>
      <c r="P71" s="25"/>
      <c r="Q71" s="25"/>
      <c r="S71" s="88"/>
    </row>
    <row r="72" spans="2:19" s="19" customFormat="1" x14ac:dyDescent="0.2">
      <c r="B72" s="20"/>
      <c r="C72" s="20"/>
      <c r="D72" s="20"/>
      <c r="E72" s="20"/>
      <c r="F72" s="20"/>
      <c r="G72" s="20"/>
      <c r="H72" s="21"/>
      <c r="I72" s="21"/>
      <c r="J72" s="20"/>
      <c r="K72" s="20"/>
      <c r="L72" s="21"/>
      <c r="M72" s="25"/>
      <c r="N72" s="21"/>
      <c r="O72" s="25"/>
      <c r="P72" s="25"/>
      <c r="Q72" s="25"/>
      <c r="S72" s="88"/>
    </row>
    <row r="73" spans="2:19" s="19" customFormat="1" x14ac:dyDescent="0.2">
      <c r="B73" s="20"/>
      <c r="C73" s="20"/>
      <c r="D73" s="20"/>
      <c r="E73" s="20"/>
      <c r="F73" s="20"/>
      <c r="G73" s="20"/>
      <c r="H73" s="21"/>
      <c r="I73" s="21"/>
      <c r="J73" s="20"/>
      <c r="K73" s="20"/>
      <c r="L73" s="21"/>
      <c r="M73" s="25"/>
      <c r="N73" s="21"/>
      <c r="O73" s="25"/>
      <c r="P73" s="25"/>
      <c r="Q73" s="25"/>
      <c r="S73" s="88"/>
    </row>
    <row r="74" spans="2:19" s="19" customFormat="1" x14ac:dyDescent="0.2">
      <c r="B74" s="20"/>
      <c r="C74" s="20"/>
      <c r="D74" s="20"/>
      <c r="E74" s="20"/>
      <c r="F74" s="20"/>
      <c r="G74" s="20"/>
      <c r="H74" s="21"/>
      <c r="I74" s="21"/>
      <c r="J74" s="20"/>
      <c r="K74" s="20"/>
      <c r="L74" s="21"/>
      <c r="M74" s="25"/>
      <c r="N74" s="21"/>
      <c r="O74" s="25"/>
      <c r="P74" s="25"/>
      <c r="Q74" s="25"/>
      <c r="S74" s="88"/>
    </row>
    <row r="75" spans="2:19" s="19" customFormat="1" x14ac:dyDescent="0.2">
      <c r="B75" s="20"/>
      <c r="C75" s="20"/>
      <c r="D75" s="20"/>
      <c r="E75" s="20"/>
      <c r="F75" s="20"/>
      <c r="G75" s="20"/>
      <c r="H75" s="21"/>
      <c r="I75" s="21"/>
      <c r="J75" s="20"/>
      <c r="K75" s="20"/>
      <c r="L75" s="21"/>
      <c r="M75" s="25"/>
      <c r="N75" s="21"/>
      <c r="O75" s="25"/>
      <c r="P75" s="25"/>
      <c r="Q75" s="25"/>
      <c r="S75" s="88"/>
    </row>
    <row r="76" spans="2:19" s="19" customFormat="1" x14ac:dyDescent="0.2">
      <c r="B76" s="20"/>
      <c r="C76" s="20"/>
      <c r="D76" s="20"/>
      <c r="E76" s="20"/>
      <c r="F76" s="20"/>
      <c r="G76" s="20"/>
      <c r="H76" s="21"/>
      <c r="I76" s="21"/>
      <c r="J76" s="20"/>
      <c r="K76" s="20"/>
      <c r="L76" s="21"/>
      <c r="M76" s="25"/>
      <c r="N76" s="21"/>
      <c r="O76" s="25"/>
      <c r="P76" s="25"/>
      <c r="Q76" s="25"/>
      <c r="S76" s="88"/>
    </row>
    <row r="77" spans="2:19" s="19" customFormat="1" x14ac:dyDescent="0.2">
      <c r="B77" s="20"/>
      <c r="C77" s="20"/>
      <c r="D77" s="20"/>
      <c r="E77" s="20"/>
      <c r="F77" s="20"/>
      <c r="G77" s="20"/>
      <c r="H77" s="21"/>
      <c r="I77" s="21"/>
      <c r="J77" s="20"/>
      <c r="K77" s="20"/>
      <c r="L77" s="21"/>
      <c r="M77" s="25"/>
      <c r="N77" s="21"/>
      <c r="O77" s="25"/>
      <c r="P77" s="25"/>
      <c r="Q77" s="25"/>
      <c r="S77" s="88"/>
    </row>
    <row r="78" spans="2:19" s="19" customFormat="1" x14ac:dyDescent="0.2">
      <c r="B78" s="20"/>
      <c r="C78" s="20"/>
      <c r="D78" s="20"/>
      <c r="E78" s="20"/>
      <c r="F78" s="20"/>
      <c r="G78" s="20"/>
      <c r="H78" s="21"/>
      <c r="I78" s="21"/>
      <c r="J78" s="20"/>
      <c r="K78" s="20"/>
      <c r="L78" s="21"/>
      <c r="M78" s="25"/>
      <c r="N78" s="21"/>
      <c r="O78" s="25"/>
      <c r="P78" s="25"/>
      <c r="Q78" s="25"/>
      <c r="S78" s="88"/>
    </row>
    <row r="79" spans="2:19" s="19" customFormat="1" x14ac:dyDescent="0.2">
      <c r="B79" s="20"/>
      <c r="C79" s="20"/>
      <c r="D79" s="20"/>
      <c r="E79" s="20"/>
      <c r="F79" s="20"/>
      <c r="G79" s="20"/>
      <c r="H79" s="21"/>
      <c r="I79" s="21"/>
      <c r="J79" s="20"/>
      <c r="K79" s="20"/>
      <c r="L79" s="21"/>
      <c r="M79" s="25"/>
      <c r="N79" s="21"/>
      <c r="O79" s="25"/>
      <c r="P79" s="25"/>
      <c r="Q79" s="25"/>
      <c r="S79" s="88"/>
    </row>
    <row r="80" spans="2:19" s="19" customFormat="1" x14ac:dyDescent="0.2">
      <c r="B80" s="20"/>
      <c r="C80" s="20"/>
      <c r="D80" s="20"/>
      <c r="E80" s="20"/>
      <c r="F80" s="20"/>
      <c r="G80" s="20"/>
      <c r="H80" s="21"/>
      <c r="I80" s="21"/>
      <c r="J80" s="20"/>
      <c r="K80" s="20"/>
      <c r="L80" s="21"/>
      <c r="M80" s="25"/>
      <c r="N80" s="21"/>
      <c r="O80" s="25"/>
      <c r="P80" s="25"/>
      <c r="Q80" s="25"/>
      <c r="S80" s="88"/>
    </row>
    <row r="81" spans="2:19" s="19" customFormat="1" x14ac:dyDescent="0.2">
      <c r="B81" s="20"/>
      <c r="C81" s="20"/>
      <c r="D81" s="20"/>
      <c r="E81" s="20"/>
      <c r="F81" s="20"/>
      <c r="G81" s="20"/>
      <c r="H81" s="21"/>
      <c r="I81" s="21"/>
      <c r="J81" s="20"/>
      <c r="K81" s="20"/>
      <c r="L81" s="21"/>
      <c r="M81" s="25"/>
      <c r="N81" s="21"/>
      <c r="O81" s="25"/>
      <c r="P81" s="25"/>
      <c r="Q81" s="25"/>
      <c r="S81" s="88"/>
    </row>
    <row r="82" spans="2:19" s="19" customFormat="1" x14ac:dyDescent="0.2">
      <c r="B82" s="20"/>
      <c r="C82" s="20"/>
      <c r="D82" s="20"/>
      <c r="E82" s="20"/>
      <c r="F82" s="20"/>
      <c r="G82" s="20"/>
      <c r="H82" s="21"/>
      <c r="I82" s="21"/>
      <c r="J82" s="20"/>
      <c r="K82" s="20"/>
      <c r="L82" s="21"/>
      <c r="M82" s="25"/>
      <c r="N82" s="21"/>
      <c r="O82" s="25"/>
      <c r="P82" s="25"/>
      <c r="Q82" s="25"/>
      <c r="S82" s="88"/>
    </row>
    <row r="83" spans="2:19" s="19" customFormat="1" x14ac:dyDescent="0.2">
      <c r="B83" s="20"/>
      <c r="C83" s="20"/>
      <c r="D83" s="20"/>
      <c r="E83" s="20"/>
      <c r="F83" s="20"/>
      <c r="G83" s="20"/>
      <c r="H83" s="21"/>
      <c r="I83" s="21"/>
      <c r="J83" s="20"/>
      <c r="K83" s="20"/>
      <c r="L83" s="21"/>
      <c r="M83" s="25"/>
      <c r="N83" s="21"/>
      <c r="O83" s="25"/>
      <c r="P83" s="25"/>
      <c r="Q83" s="25"/>
      <c r="S83" s="88"/>
    </row>
  </sheetData>
  <mergeCells count="34">
    <mergeCell ref="J38:J39"/>
    <mergeCell ref="G38:G39"/>
    <mergeCell ref="F38:F39"/>
    <mergeCell ref="I38:I39"/>
    <mergeCell ref="A1:R1"/>
    <mergeCell ref="A2:E2"/>
    <mergeCell ref="F2:G2"/>
    <mergeCell ref="H2:O2"/>
    <mergeCell ref="P2:R2"/>
    <mergeCell ref="F5:F6"/>
    <mergeCell ref="A5:A6"/>
    <mergeCell ref="B5:B6"/>
    <mergeCell ref="C5:C6"/>
    <mergeCell ref="D5:D6"/>
    <mergeCell ref="E5:E6"/>
    <mergeCell ref="G5:G6"/>
    <mergeCell ref="J5:J6"/>
    <mergeCell ref="A7:A9"/>
    <mergeCell ref="B7:B9"/>
    <mergeCell ref="C7:C9"/>
    <mergeCell ref="D7:D9"/>
    <mergeCell ref="E7:E9"/>
    <mergeCell ref="F7:F9"/>
    <mergeCell ref="G7:G9"/>
    <mergeCell ref="J7:J9"/>
    <mergeCell ref="O34:O35"/>
    <mergeCell ref="P34:P35"/>
    <mergeCell ref="Q34:Q35"/>
    <mergeCell ref="R34:R35"/>
    <mergeCell ref="H34:H35"/>
    <mergeCell ref="I34:I35"/>
    <mergeCell ref="K34:K35"/>
    <mergeCell ref="L34:L35"/>
    <mergeCell ref="M34:M35"/>
  </mergeCells>
  <printOptions horizontalCentered="1"/>
  <pageMargins left="0.11811023622047245" right="0.11811023622047245" top="0.35433070866141736" bottom="0.35433070866141736" header="0.31496062992125984" footer="0.31496062992125984"/>
  <pageSetup paperSize="7" scale="2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workbookViewId="0">
      <selection activeCell="B23" sqref="B23"/>
    </sheetView>
  </sheetViews>
  <sheetFormatPr baseColWidth="10" defaultRowHeight="10" x14ac:dyDescent="0.2"/>
  <cols>
    <col min="1" max="1" width="67.6640625" customWidth="1"/>
    <col min="2" max="2" width="21.77734375" customWidth="1"/>
    <col min="3" max="3" width="12" style="4"/>
  </cols>
  <sheetData>
    <row r="1" spans="1:4" ht="11.5" x14ac:dyDescent="0.2">
      <c r="A1" s="5" t="s">
        <v>0</v>
      </c>
      <c r="B1" s="5" t="s">
        <v>29</v>
      </c>
      <c r="C1" s="4" t="s">
        <v>24</v>
      </c>
      <c r="D1" s="3"/>
    </row>
    <row r="2" spans="1:4" ht="11.5" x14ac:dyDescent="0.2">
      <c r="A2" s="5" t="s">
        <v>1</v>
      </c>
      <c r="B2" s="5" t="s">
        <v>42</v>
      </c>
      <c r="C2" s="4" t="s">
        <v>25</v>
      </c>
      <c r="D2" s="3"/>
    </row>
    <row r="3" spans="1:4" ht="11.5" x14ac:dyDescent="0.2">
      <c r="A3" s="5" t="s">
        <v>2</v>
      </c>
      <c r="B3" s="5" t="s">
        <v>43</v>
      </c>
      <c r="C3" s="4" t="s">
        <v>26</v>
      </c>
      <c r="D3" s="3"/>
    </row>
    <row r="4" spans="1:4" ht="11.5" x14ac:dyDescent="0.2">
      <c r="A4" s="5" t="s">
        <v>3</v>
      </c>
      <c r="B4" s="5" t="s">
        <v>44</v>
      </c>
      <c r="C4" s="4" t="s">
        <v>27</v>
      </c>
      <c r="D4" s="3"/>
    </row>
    <row r="5" spans="1:4" ht="11.5" x14ac:dyDescent="0.2">
      <c r="A5" s="5" t="s">
        <v>4</v>
      </c>
      <c r="B5" s="2"/>
      <c r="D5" s="3"/>
    </row>
    <row r="6" spans="1:4" ht="11.5" x14ac:dyDescent="0.2">
      <c r="A6" s="5" t="s">
        <v>5</v>
      </c>
      <c r="B6" s="2"/>
      <c r="D6" s="3"/>
    </row>
    <row r="7" spans="1:4" ht="11.5" x14ac:dyDescent="0.2">
      <c r="A7" s="5" t="s">
        <v>6</v>
      </c>
      <c r="B7" s="2"/>
      <c r="D7" s="3"/>
    </row>
    <row r="8" spans="1:4" ht="11.5" x14ac:dyDescent="0.2">
      <c r="A8" s="5" t="s">
        <v>7</v>
      </c>
      <c r="B8" s="2"/>
      <c r="D8" s="3"/>
    </row>
    <row r="9" spans="1:4" ht="12" customHeight="1" x14ac:dyDescent="0.2">
      <c r="A9" s="5" t="s">
        <v>8</v>
      </c>
      <c r="B9" s="2"/>
      <c r="D9" s="3"/>
    </row>
    <row r="10" spans="1:4" ht="11.5" x14ac:dyDescent="0.2">
      <c r="A10" s="5" t="s">
        <v>9</v>
      </c>
      <c r="B10" s="2"/>
      <c r="D10" s="3"/>
    </row>
    <row r="11" spans="1:4" ht="11.5" x14ac:dyDescent="0.2">
      <c r="A11" s="5" t="s">
        <v>10</v>
      </c>
      <c r="B11" s="2"/>
      <c r="D11" s="3"/>
    </row>
    <row r="12" spans="1:4" ht="11.5" x14ac:dyDescent="0.2">
      <c r="A12" s="5" t="s">
        <v>11</v>
      </c>
      <c r="B12" s="2"/>
      <c r="D12" s="3"/>
    </row>
    <row r="13" spans="1:4" ht="11.5" x14ac:dyDescent="0.2">
      <c r="A13" s="5" t="s">
        <v>12</v>
      </c>
      <c r="B13" s="2"/>
      <c r="D13" s="3"/>
    </row>
    <row r="14" spans="1:4" ht="11.5" x14ac:dyDescent="0.2">
      <c r="A14" s="5" t="s">
        <v>13</v>
      </c>
      <c r="B14" s="2"/>
      <c r="D14" s="3"/>
    </row>
    <row r="15" spans="1:4" ht="11.5" x14ac:dyDescent="0.2">
      <c r="A15" s="5" t="s">
        <v>14</v>
      </c>
      <c r="B15" s="2"/>
      <c r="D15" s="3"/>
    </row>
    <row r="16" spans="1:4" ht="11.5" x14ac:dyDescent="0.2">
      <c r="A16" s="5" t="s">
        <v>15</v>
      </c>
      <c r="B16" s="2"/>
      <c r="D16" s="3"/>
    </row>
    <row r="17" spans="1:5" ht="11.5" x14ac:dyDescent="0.2">
      <c r="A17" s="5" t="s">
        <v>16</v>
      </c>
      <c r="B17" s="2"/>
      <c r="D17" s="3"/>
    </row>
    <row r="18" spans="1:5" ht="11.5" x14ac:dyDescent="0.2">
      <c r="A18" s="5" t="s">
        <v>17</v>
      </c>
      <c r="B18" s="2"/>
      <c r="D18" s="3"/>
    </row>
    <row r="19" spans="1:5" ht="11.5" x14ac:dyDescent="0.2">
      <c r="A19" s="5" t="s">
        <v>18</v>
      </c>
      <c r="B19" s="2"/>
      <c r="D19" s="3"/>
    </row>
    <row r="20" spans="1:5" ht="11.5" x14ac:dyDescent="0.2">
      <c r="A20" s="5" t="s">
        <v>19</v>
      </c>
      <c r="B20" s="2"/>
      <c r="D20" s="3"/>
    </row>
    <row r="21" spans="1:5" ht="11.5" x14ac:dyDescent="0.2">
      <c r="A21" s="5" t="s">
        <v>20</v>
      </c>
      <c r="B21" s="2"/>
      <c r="E21" s="3"/>
    </row>
    <row r="22" spans="1:5" ht="11.5" x14ac:dyDescent="0.2">
      <c r="A22" s="5" t="s">
        <v>21</v>
      </c>
      <c r="B22" s="2"/>
      <c r="E22" s="3"/>
    </row>
    <row r="23" spans="1:5" ht="11.5" x14ac:dyDescent="0.2">
      <c r="A23" s="5" t="s">
        <v>22</v>
      </c>
      <c r="B23" s="2"/>
      <c r="E23" s="3"/>
    </row>
    <row r="24" spans="1:5" x14ac:dyDescent="0.2">
      <c r="A24" s="4"/>
    </row>
    <row r="25" spans="1:5" x14ac:dyDescent="0.2">
      <c r="A25" s="4"/>
    </row>
    <row r="26" spans="1:5" x14ac:dyDescent="0.2">
      <c r="A26" s="4"/>
    </row>
    <row r="27" spans="1:5" x14ac:dyDescent="0.2">
      <c r="A27" s="4"/>
    </row>
    <row r="28" spans="1:5" x14ac:dyDescent="0.2">
      <c r="A28" s="4"/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FE7B4E-3502-42FA-A782-DC6EA4F72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F2C03A-FAFE-4FBB-9F24-298C907734CA}">
  <ds:schemaRefs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Enero_Marzo</vt:lpstr>
      <vt:lpstr>Hoja1</vt:lpstr>
      <vt:lpstr>Enero_Marzo!Área_de_impresión</vt:lpstr>
      <vt:lpstr>Enero_Marzo!Títulos_a_imprimir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Hortensia Gomez Reyes</cp:lastModifiedBy>
  <cp:lastPrinted>2023-01-16T17:40:17Z</cp:lastPrinted>
  <dcterms:created xsi:type="dcterms:W3CDTF">2014-10-22T05:35:08Z</dcterms:created>
  <dcterms:modified xsi:type="dcterms:W3CDTF">2023-04-18T21:09:02Z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